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hidePivotFieldList="1" defaultThemeVersion="124226"/>
  <bookViews>
    <workbookView xWindow="240" yWindow="45" windowWidth="18795" windowHeight="11505" activeTab="1"/>
  </bookViews>
  <sheets>
    <sheet name="Datos" sheetId="2" r:id="rId1"/>
    <sheet name="Hoja1" sheetId="1" r:id="rId2"/>
    <sheet name="bdatos" sheetId="3" r:id="rId3"/>
  </sheets>
  <definedNames>
    <definedName name="ABONADO">Datos!#REF!</definedName>
    <definedName name="ABONADOS">Datos!#REF!</definedName>
    <definedName name="BASE">Hoja1!#REF!</definedName>
    <definedName name="BOEDO">Hoja1!$T$11:$T$11</definedName>
    <definedName name="CABALLITO">Hoja1!$T$11:$T$11</definedName>
    <definedName name="CAPITAL">Hoja1!$T$3:$T$10</definedName>
    <definedName name="CASA">Hoja1!$A$8:$C$8</definedName>
    <definedName name="HS">Datos!#REF!</definedName>
    <definedName name="LANUS">Hoja1!$T$11:$T$11</definedName>
    <definedName name="MG">Hoja1!$T$11:$T$11</definedName>
    <definedName name="MONTE">Hoja1!$T$11:$T$11</definedName>
    <definedName name="NORTE">Hoja1!$V$3:$V$10</definedName>
    <definedName name="NUEVE">Hoja1!$A$8:$C$8</definedName>
    <definedName name="OESTE">Hoja1!$W$3:$W$9</definedName>
    <definedName name="PARTIDO">Hoja1!$T$11:$T$11</definedName>
    <definedName name="SELBASE">Hoja1!$F$6</definedName>
    <definedName name="SELZONA">Hoja1!$F$4</definedName>
    <definedName name="SUR">Hoja1!$U$2:$U$8</definedName>
    <definedName name="ZONAS">Hoja1!$T$2:$W$2</definedName>
  </definedNames>
  <calcPr calcId="145621"/>
</workbook>
</file>

<file path=xl/calcChain.xml><?xml version="1.0" encoding="utf-8"?>
<calcChain xmlns="http://schemas.openxmlformats.org/spreadsheetml/2006/main">
  <c r="B8" i="1" l="1"/>
  <c r="D83" i="2"/>
  <c r="A16" i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15" i="1"/>
  <c r="B144" i="3"/>
  <c r="B143" i="3"/>
  <c r="B142" i="3"/>
  <c r="B141" i="3"/>
  <c r="B140" i="3"/>
  <c r="B139" i="3"/>
  <c r="B138" i="3"/>
  <c r="B137" i="3"/>
  <c r="B136" i="3"/>
  <c r="B135" i="3"/>
  <c r="B134" i="3"/>
  <c r="B133" i="3"/>
  <c r="B132" i="3"/>
  <c r="B131" i="3"/>
  <c r="B130" i="3"/>
  <c r="B129" i="3"/>
  <c r="B128" i="3"/>
  <c r="B127" i="3"/>
  <c r="B126" i="3"/>
  <c r="B125" i="3"/>
  <c r="B124" i="3"/>
  <c r="B123" i="3"/>
  <c r="B122" i="3"/>
  <c r="B121" i="3"/>
  <c r="B120" i="3"/>
  <c r="B119" i="3"/>
  <c r="B118" i="3"/>
  <c r="B117" i="3"/>
  <c r="B116" i="3"/>
  <c r="B115" i="3"/>
  <c r="B114" i="3"/>
  <c r="B113" i="3"/>
  <c r="B112" i="3"/>
  <c r="B111" i="3"/>
  <c r="B110" i="3"/>
  <c r="B109" i="3"/>
  <c r="B108" i="3"/>
  <c r="B107" i="3"/>
  <c r="B106" i="3"/>
  <c r="B105" i="3"/>
  <c r="B94" i="3"/>
  <c r="B93" i="3"/>
  <c r="B92" i="3"/>
  <c r="B91" i="3"/>
  <c r="B90" i="3"/>
  <c r="B89" i="3"/>
  <c r="B88" i="3"/>
  <c r="B87" i="3"/>
  <c r="B86" i="3"/>
  <c r="B85" i="3"/>
  <c r="B84" i="3"/>
  <c r="B83" i="3"/>
  <c r="B82" i="3"/>
  <c r="B81" i="3"/>
  <c r="B80" i="3"/>
  <c r="B79" i="3"/>
  <c r="B78" i="3"/>
  <c r="B77" i="3"/>
  <c r="B76" i="3"/>
  <c r="B75" i="3"/>
  <c r="B74" i="3"/>
  <c r="B27" i="3"/>
  <c r="B26" i="3"/>
  <c r="B25" i="3"/>
  <c r="B24" i="3"/>
  <c r="B23" i="3"/>
  <c r="B22" i="3"/>
  <c r="B21" i="3"/>
  <c r="B20" i="3"/>
  <c r="B19" i="3"/>
  <c r="B18" i="3"/>
  <c r="B17" i="3"/>
  <c r="B16" i="3"/>
  <c r="B15" i="3"/>
  <c r="B14" i="3"/>
  <c r="B13" i="3"/>
  <c r="B12" i="3"/>
  <c r="B11" i="3"/>
  <c r="B10" i="3"/>
  <c r="B9" i="3"/>
  <c r="B8" i="3"/>
  <c r="B7" i="3"/>
  <c r="B5" i="3"/>
  <c r="B6" i="3" s="1"/>
  <c r="B4" i="3"/>
  <c r="A14" i="1"/>
  <c r="D107" i="2"/>
  <c r="C107" i="2"/>
  <c r="N52" i="2"/>
  <c r="M52" i="2"/>
  <c r="C83" i="2"/>
  <c r="D51" i="2"/>
  <c r="C51" i="2"/>
  <c r="B28" i="3" l="1"/>
  <c r="B29" i="3"/>
  <c r="B95" i="3"/>
  <c r="N40" i="2"/>
  <c r="M40" i="2"/>
  <c r="D31" i="2"/>
  <c r="C31" i="2"/>
  <c r="N29" i="2"/>
  <c r="M29" i="2"/>
  <c r="B30" i="3" l="1"/>
  <c r="B31" i="3"/>
  <c r="B96" i="3"/>
  <c r="N13" i="2"/>
  <c r="M13" i="2"/>
  <c r="I26" i="2"/>
  <c r="H26" i="2"/>
  <c r="I14" i="2"/>
  <c r="H14" i="2"/>
  <c r="D7" i="2"/>
  <c r="C7" i="2"/>
  <c r="B32" i="3" l="1"/>
  <c r="B33" i="3"/>
  <c r="B97" i="3"/>
  <c r="B34" i="3" l="1"/>
  <c r="B98" i="3"/>
  <c r="B35" i="3" l="1"/>
  <c r="B99" i="3"/>
  <c r="B102" i="3"/>
  <c r="B103" i="3"/>
  <c r="B36" i="3" l="1"/>
  <c r="B100" i="3"/>
  <c r="B104" i="3"/>
  <c r="B37" i="3" l="1"/>
  <c r="B101" i="3"/>
  <c r="B38" i="3" l="1"/>
  <c r="B39" i="3" l="1"/>
  <c r="B40" i="3" l="1"/>
  <c r="B41" i="3" l="1"/>
  <c r="B42" i="3" l="1"/>
  <c r="B43" i="3" l="1"/>
  <c r="B44" i="3" l="1"/>
  <c r="B45" i="3" l="1"/>
  <c r="B46" i="3" l="1"/>
  <c r="B47" i="3" l="1"/>
  <c r="B48" i="3" l="1"/>
  <c r="B49" i="3" s="1"/>
  <c r="B50" i="3" s="1"/>
  <c r="B51" i="3" s="1"/>
  <c r="B52" i="3" s="1"/>
  <c r="B53" i="3" s="1"/>
  <c r="B54" i="3" s="1"/>
  <c r="B55" i="3" s="1"/>
  <c r="B56" i="3" s="1"/>
  <c r="B57" i="3" s="1"/>
  <c r="B58" i="3" s="1"/>
  <c r="B59" i="3" s="1"/>
  <c r="B60" i="3" s="1"/>
  <c r="B61" i="3" s="1"/>
  <c r="B62" i="3" s="1"/>
  <c r="B63" i="3" s="1"/>
  <c r="B64" i="3" s="1"/>
  <c r="B65" i="3" s="1"/>
  <c r="B66" i="3" s="1"/>
  <c r="B67" i="3" s="1"/>
  <c r="B68" i="3" s="1"/>
  <c r="B69" i="3" s="1"/>
  <c r="B70" i="3" s="1"/>
  <c r="B71" i="3" s="1"/>
  <c r="B72" i="3" s="1"/>
  <c r="B73" i="3" s="1"/>
  <c r="B145" i="3" l="1"/>
  <c r="B146" i="3" s="1"/>
  <c r="B147" i="3" s="1"/>
  <c r="B148" i="3" s="1"/>
  <c r="B149" i="3" s="1"/>
  <c r="B150" i="3" s="1"/>
  <c r="B151" i="3" s="1"/>
  <c r="B152" i="3" s="1"/>
  <c r="B153" i="3" s="1"/>
  <c r="D43" i="1" s="1"/>
  <c r="D20" i="1"/>
  <c r="B16" i="1"/>
  <c r="D32" i="1"/>
  <c r="D24" i="1"/>
  <c r="C26" i="1"/>
  <c r="C33" i="1"/>
  <c r="B39" i="1"/>
  <c r="C31" i="1"/>
  <c r="D33" i="1"/>
  <c r="C29" i="1"/>
  <c r="C44" i="1"/>
  <c r="B21" i="1"/>
  <c r="B28" i="1"/>
  <c r="C18" i="1"/>
  <c r="D13" i="1"/>
  <c r="C13" i="1"/>
  <c r="C40" i="1"/>
  <c r="B14" i="1"/>
  <c r="B49" i="1"/>
  <c r="D28" i="1"/>
  <c r="D34" i="1"/>
  <c r="B38" i="1"/>
  <c r="D16" i="1"/>
  <c r="C39" i="1"/>
  <c r="D14" i="1"/>
  <c r="B15" i="1"/>
  <c r="C15" i="1"/>
  <c r="C38" i="1"/>
  <c r="B33" i="1"/>
  <c r="B40" i="1"/>
  <c r="C46" i="1"/>
  <c r="B19" i="1"/>
  <c r="C20" i="1"/>
  <c r="D19" i="1"/>
  <c r="D25" i="1"/>
  <c r="B13" i="1"/>
  <c r="D49" i="1"/>
  <c r="B36" i="1"/>
  <c r="D41" i="1"/>
  <c r="B50" i="1"/>
  <c r="B47" i="1"/>
  <c r="C34" i="1"/>
  <c r="B42" i="1"/>
  <c r="C14" i="1"/>
  <c r="B23" i="1"/>
  <c r="B34" i="1"/>
  <c r="D22" i="1"/>
  <c r="B17" i="1"/>
  <c r="C35" i="1"/>
  <c r="C22" i="1"/>
  <c r="D50" i="1"/>
  <c r="D42" i="1" l="1"/>
  <c r="D46" i="1"/>
  <c r="D44" i="1"/>
  <c r="C23" i="1"/>
  <c r="D45" i="1"/>
  <c r="B44" i="1"/>
  <c r="B29" i="1"/>
  <c r="C47" i="1"/>
  <c r="D40" i="1"/>
  <c r="B22" i="1"/>
  <c r="C19" i="1"/>
  <c r="C30" i="1"/>
  <c r="B45" i="1"/>
  <c r="D36" i="1"/>
  <c r="D38" i="1"/>
  <c r="C16" i="1"/>
  <c r="C10" i="1" s="1"/>
  <c r="B20" i="1"/>
  <c r="B25" i="1"/>
  <c r="C50" i="1"/>
  <c r="D35" i="1"/>
  <c r="D23" i="1"/>
  <c r="C48" i="1"/>
  <c r="B27" i="1"/>
  <c r="D48" i="1"/>
  <c r="B18" i="1"/>
  <c r="D21" i="1"/>
  <c r="B30" i="1"/>
  <c r="C43" i="1"/>
  <c r="D27" i="1"/>
  <c r="C36" i="1"/>
  <c r="C42" i="1"/>
  <c r="D31" i="1"/>
  <c r="D10" i="1" s="1"/>
  <c r="B32" i="1"/>
  <c r="B41" i="1"/>
  <c r="C21" i="1"/>
  <c r="D18" i="1"/>
  <c r="B37" i="1"/>
  <c r="D37" i="1"/>
  <c r="B48" i="1"/>
  <c r="C25" i="1"/>
  <c r="C28" i="1"/>
  <c r="D29" i="1"/>
  <c r="C32" i="1"/>
  <c r="C49" i="1"/>
  <c r="C37" i="1"/>
  <c r="B31" i="1"/>
  <c r="C27" i="1"/>
  <c r="B35" i="1"/>
  <c r="C24" i="1"/>
  <c r="D15" i="1"/>
  <c r="B43" i="1"/>
  <c r="C45" i="1"/>
  <c r="B46" i="1"/>
  <c r="D39" i="1"/>
  <c r="D30" i="1"/>
  <c r="B24" i="1"/>
  <c r="B10" i="1" s="1"/>
  <c r="B26" i="1"/>
  <c r="C41" i="1"/>
  <c r="D47" i="1"/>
  <c r="D26" i="1"/>
  <c r="D17" i="1"/>
  <c r="C17" i="1"/>
</calcChain>
</file>

<file path=xl/sharedStrings.xml><?xml version="1.0" encoding="utf-8"?>
<sst xmlns="http://schemas.openxmlformats.org/spreadsheetml/2006/main" count="406" uniqueCount="54">
  <si>
    <t>FALSAS ALARMAS REITERADAS</t>
  </si>
  <si>
    <t>BASES ACUDAS</t>
  </si>
  <si>
    <t>CAPITAL</t>
  </si>
  <si>
    <t>SUR</t>
  </si>
  <si>
    <t>NORTE</t>
  </si>
  <si>
    <t>OESTE</t>
  </si>
  <si>
    <t>SELECCIONE UNA ZONA</t>
  </si>
  <si>
    <t>SELECCIONE UNA BASE</t>
  </si>
  <si>
    <t>RT</t>
  </si>
  <si>
    <t>PL</t>
  </si>
  <si>
    <t>PLII</t>
  </si>
  <si>
    <t>BL</t>
  </si>
  <si>
    <t>SJ</t>
  </si>
  <si>
    <t>MTD</t>
  </si>
  <si>
    <t>BO</t>
  </si>
  <si>
    <t>CAB</t>
  </si>
  <si>
    <t>TP</t>
  </si>
  <si>
    <t>AV</t>
  </si>
  <si>
    <t>QU</t>
  </si>
  <si>
    <t>LP</t>
  </si>
  <si>
    <t>MG</t>
  </si>
  <si>
    <t>LA</t>
  </si>
  <si>
    <t>VL</t>
  </si>
  <si>
    <t>VLII</t>
  </si>
  <si>
    <t>SF</t>
  </si>
  <si>
    <t>HQ</t>
  </si>
  <si>
    <t>ES</t>
  </si>
  <si>
    <t>PI</t>
  </si>
  <si>
    <t>PCH</t>
  </si>
  <si>
    <t>AC</t>
  </si>
  <si>
    <t>SJT</t>
  </si>
  <si>
    <t>MO</t>
  </si>
  <si>
    <t>SM</t>
  </si>
  <si>
    <t>SMT</t>
  </si>
  <si>
    <t>GP</t>
  </si>
  <si>
    <t>GPII</t>
  </si>
  <si>
    <t>GR</t>
  </si>
  <si>
    <t>211863</t>
  </si>
  <si>
    <t>215170</t>
  </si>
  <si>
    <t>54490</t>
  </si>
  <si>
    <t>ZONA OESTE</t>
  </si>
  <si>
    <t>Cant de eventos</t>
  </si>
  <si>
    <t>Tiempo</t>
  </si>
  <si>
    <t>Abonado</t>
  </si>
  <si>
    <t>Cant Eventos</t>
  </si>
  <si>
    <t>ZONA SUR</t>
  </si>
  <si>
    <t>ZONA NORTE</t>
  </si>
  <si>
    <t>Cant Evetos</t>
  </si>
  <si>
    <t>DV</t>
  </si>
  <si>
    <t>BASE</t>
  </si>
  <si>
    <t>ZONA</t>
  </si>
  <si>
    <t>No. Abonados</t>
  </si>
  <si>
    <t>Tot. Eventos</t>
  </si>
  <si>
    <t>Tot. Tiempo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</si>
</sst>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1" formatCode="_-* #,##0_-;\-* #,##0_-;_-* &quot;-&quot;_-;_-@_-"/>
  </numFmts>
  <fonts count="1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indexed="8"/>
      <name val="Arial"/>
      <family val="2"/>
    </font>
    <font>
      <b/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indexed="8"/>
      <name val="Calibri"/>
      <family val="2"/>
      <scheme val="minor"/>
    </font>
    <font>
      <b/>
      <sz val="10"/>
      <color indexed="8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0"/>
      <color theme="0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3"/>
      <color theme="1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rgb="FFFFFF00"/>
        <bgColor indexed="64"/>
      </patternFill>
    </fill>
  </fills>
  <borders count="27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rgb="FFC00000"/>
      </left>
      <right style="hair">
        <color rgb="FFC00000"/>
      </right>
      <top style="thin">
        <color rgb="FFC00000"/>
      </top>
      <bottom style="hair">
        <color rgb="FFC00000"/>
      </bottom>
      <diagonal/>
    </border>
    <border>
      <left style="hair">
        <color rgb="FFC00000"/>
      </left>
      <right style="hair">
        <color rgb="FFC00000"/>
      </right>
      <top style="thin">
        <color rgb="FFC00000"/>
      </top>
      <bottom style="hair">
        <color rgb="FFC00000"/>
      </bottom>
      <diagonal/>
    </border>
    <border>
      <left style="hair">
        <color rgb="FFC00000"/>
      </left>
      <right style="thin">
        <color rgb="FFC00000"/>
      </right>
      <top style="thin">
        <color rgb="FFC00000"/>
      </top>
      <bottom style="hair">
        <color rgb="FFC00000"/>
      </bottom>
      <diagonal/>
    </border>
    <border>
      <left style="thin">
        <color rgb="FFC00000"/>
      </left>
      <right style="hair">
        <color rgb="FFC00000"/>
      </right>
      <top style="hair">
        <color rgb="FFC00000"/>
      </top>
      <bottom style="hair">
        <color rgb="FFC00000"/>
      </bottom>
      <diagonal/>
    </border>
    <border>
      <left style="hair">
        <color rgb="FFC00000"/>
      </left>
      <right style="hair">
        <color rgb="FFC00000"/>
      </right>
      <top style="hair">
        <color rgb="FFC00000"/>
      </top>
      <bottom style="hair">
        <color rgb="FFC00000"/>
      </bottom>
      <diagonal/>
    </border>
    <border>
      <left style="hair">
        <color rgb="FFC00000"/>
      </left>
      <right style="thin">
        <color rgb="FFC00000"/>
      </right>
      <top style="hair">
        <color rgb="FFC00000"/>
      </top>
      <bottom style="hair">
        <color rgb="FFC00000"/>
      </bottom>
      <diagonal/>
    </border>
    <border>
      <left style="thin">
        <color rgb="FFC00000"/>
      </left>
      <right style="hair">
        <color rgb="FFC00000"/>
      </right>
      <top style="hair">
        <color rgb="FFC00000"/>
      </top>
      <bottom style="thin">
        <color rgb="FFC00000"/>
      </bottom>
      <diagonal/>
    </border>
    <border>
      <left style="hair">
        <color rgb="FFC00000"/>
      </left>
      <right style="hair">
        <color rgb="FFC00000"/>
      </right>
      <top style="hair">
        <color rgb="FFC00000"/>
      </top>
      <bottom style="thin">
        <color rgb="FFC00000"/>
      </bottom>
      <diagonal/>
    </border>
    <border>
      <left style="hair">
        <color rgb="FFC00000"/>
      </left>
      <right style="thin">
        <color rgb="FFC00000"/>
      </right>
      <top style="hair">
        <color rgb="FFC00000"/>
      </top>
      <bottom style="thin">
        <color rgb="FFC00000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2" fillId="0" borderId="0">
      <alignment vertical="top"/>
    </xf>
  </cellStyleXfs>
  <cellXfs count="95">
    <xf numFmtId="0" fontId="0" fillId="0" borderId="0" xfId="0"/>
    <xf numFmtId="0" fontId="0" fillId="0" borderId="0" xfId="0" applyAlignment="1">
      <alignment vertical="center"/>
    </xf>
    <xf numFmtId="0" fontId="4" fillId="0" borderId="7" xfId="0" applyFont="1" applyBorder="1" applyAlignment="1"/>
    <xf numFmtId="0" fontId="4" fillId="0" borderId="4" xfId="0" applyFont="1" applyBorder="1" applyAlignment="1"/>
    <xf numFmtId="0" fontId="4" fillId="0" borderId="2" xfId="0" applyFont="1" applyBorder="1" applyAlignment="1"/>
    <xf numFmtId="0" fontId="4" fillId="0" borderId="3" xfId="0" applyFont="1" applyBorder="1" applyAlignment="1"/>
    <xf numFmtId="0" fontId="0" fillId="2" borderId="5" xfId="0" applyFill="1" applyBorder="1" applyAlignment="1">
      <alignment horizontal="center"/>
    </xf>
    <xf numFmtId="0" fontId="0" fillId="5" borderId="5" xfId="0" applyFill="1" applyBorder="1" applyAlignment="1">
      <alignment horizontal="center"/>
    </xf>
    <xf numFmtId="0" fontId="0" fillId="4" borderId="5" xfId="0" applyFill="1" applyBorder="1" applyAlignment="1">
      <alignment horizontal="center"/>
    </xf>
    <xf numFmtId="0" fontId="0" fillId="6" borderId="1" xfId="0" applyFill="1" applyBorder="1" applyAlignment="1">
      <alignment horizontal="center"/>
    </xf>
    <xf numFmtId="0" fontId="1" fillId="0" borderId="0" xfId="0" applyFont="1" applyAlignment="1">
      <alignment horizontal="center" vertical="center"/>
    </xf>
    <xf numFmtId="0" fontId="4" fillId="0" borderId="0" xfId="0" applyFont="1" applyFill="1" applyBorder="1" applyAlignment="1"/>
    <xf numFmtId="0" fontId="1" fillId="7" borderId="0" xfId="0" applyFont="1" applyFill="1" applyAlignment="1">
      <alignment vertical="center"/>
    </xf>
    <xf numFmtId="0" fontId="4" fillId="0" borderId="0" xfId="0" applyFont="1"/>
    <xf numFmtId="1" fontId="4" fillId="0" borderId="2" xfId="0" applyNumberFormat="1" applyFont="1" applyFill="1" applyBorder="1" applyAlignment="1">
      <alignment horizontal="center" vertical="center"/>
    </xf>
    <xf numFmtId="46" fontId="4" fillId="0" borderId="2" xfId="0" applyNumberFormat="1" applyFont="1" applyBorder="1" applyAlignment="1">
      <alignment horizontal="center" vertical="center"/>
    </xf>
    <xf numFmtId="1" fontId="4" fillId="0" borderId="3" xfId="0" applyNumberFormat="1" applyFont="1" applyBorder="1" applyAlignment="1">
      <alignment horizontal="center" vertical="center"/>
    </xf>
    <xf numFmtId="46" fontId="4" fillId="0" borderId="3" xfId="0" applyNumberFormat="1" applyFont="1" applyBorder="1" applyAlignment="1">
      <alignment horizontal="center" vertical="center"/>
    </xf>
    <xf numFmtId="1" fontId="4" fillId="0" borderId="8" xfId="0" applyNumberFormat="1" applyFont="1" applyBorder="1" applyAlignment="1">
      <alignment horizontal="center" vertical="center"/>
    </xf>
    <xf numFmtId="46" fontId="4" fillId="0" borderId="8" xfId="0" applyNumberFormat="1" applyFont="1" applyBorder="1" applyAlignment="1">
      <alignment horizontal="center" vertical="center"/>
    </xf>
    <xf numFmtId="46" fontId="5" fillId="0" borderId="1" xfId="0" applyNumberFormat="1" applyFont="1" applyBorder="1" applyAlignment="1">
      <alignment horizontal="center" vertical="center"/>
    </xf>
    <xf numFmtId="1" fontId="6" fillId="0" borderId="2" xfId="0" applyNumberFormat="1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5" fillId="0" borderId="0" xfId="0" applyFont="1" applyAlignment="1">
      <alignment horizontal="center"/>
    </xf>
    <xf numFmtId="21" fontId="4" fillId="0" borderId="0" xfId="0" applyNumberFormat="1" applyFont="1"/>
    <xf numFmtId="0" fontId="4" fillId="0" borderId="3" xfId="0" applyFont="1" applyBorder="1" applyAlignment="1">
      <alignment horizontal="center" vertical="center"/>
    </xf>
    <xf numFmtId="21" fontId="4" fillId="0" borderId="3" xfId="0" applyNumberFormat="1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20" fontId="4" fillId="0" borderId="8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/>
    </xf>
    <xf numFmtId="46" fontId="5" fillId="0" borderId="1" xfId="0" applyNumberFormat="1" applyFont="1" applyBorder="1" applyAlignment="1">
      <alignment horizontal="center"/>
    </xf>
    <xf numFmtId="0" fontId="5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4" fillId="0" borderId="9" xfId="0" applyFont="1" applyBorder="1" applyAlignment="1">
      <alignment horizontal="center" vertical="center"/>
    </xf>
    <xf numFmtId="21" fontId="4" fillId="0" borderId="9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5" fillId="0" borderId="0" xfId="0" applyFont="1"/>
    <xf numFmtId="21" fontId="4" fillId="0" borderId="8" xfId="0" applyNumberFormat="1" applyFont="1" applyBorder="1" applyAlignment="1">
      <alignment horizontal="center" vertical="center"/>
    </xf>
    <xf numFmtId="0" fontId="4" fillId="0" borderId="8" xfId="0" applyFont="1" applyBorder="1" applyAlignment="1">
      <alignment horizontal="center"/>
    </xf>
    <xf numFmtId="21" fontId="4" fillId="0" borderId="8" xfId="0" applyNumberFormat="1" applyFont="1" applyBorder="1" applyAlignment="1">
      <alignment horizontal="center"/>
    </xf>
    <xf numFmtId="0" fontId="5" fillId="0" borderId="0" xfId="0" applyFont="1" applyAlignment="1">
      <alignment horizontal="center"/>
    </xf>
    <xf numFmtId="20" fontId="4" fillId="0" borderId="3" xfId="0" applyNumberFormat="1" applyFont="1" applyBorder="1" applyAlignment="1">
      <alignment horizontal="center" vertical="center"/>
    </xf>
    <xf numFmtId="1" fontId="5" fillId="2" borderId="1" xfId="0" applyNumberFormat="1" applyFont="1" applyFill="1" applyBorder="1" applyAlignment="1">
      <alignment horizontal="center" vertical="center"/>
    </xf>
    <xf numFmtId="46" fontId="5" fillId="2" borderId="1" xfId="0" applyNumberFormat="1" applyFont="1" applyFill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5" fillId="0" borderId="10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3" fillId="3" borderId="5" xfId="0" applyFont="1" applyFill="1" applyBorder="1" applyAlignment="1">
      <alignment horizontal="center"/>
    </xf>
    <xf numFmtId="0" fontId="3" fillId="3" borderId="6" xfId="0" applyFont="1" applyFill="1" applyBorder="1" applyAlignment="1">
      <alignment horizontal="center"/>
    </xf>
    <xf numFmtId="0" fontId="1" fillId="3" borderId="0" xfId="0" applyFont="1" applyFill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1" fillId="6" borderId="0" xfId="0" applyFont="1" applyFill="1" applyAlignment="1">
      <alignment horizontal="center" vertical="center"/>
    </xf>
    <xf numFmtId="1" fontId="4" fillId="0" borderId="18" xfId="0" applyNumberFormat="1" applyFont="1" applyFill="1" applyBorder="1" applyAlignment="1">
      <alignment horizontal="center"/>
    </xf>
    <xf numFmtId="46" fontId="4" fillId="0" borderId="19" xfId="0" applyNumberFormat="1" applyFont="1" applyBorder="1" applyAlignment="1">
      <alignment horizontal="center"/>
    </xf>
    <xf numFmtId="0" fontId="6" fillId="0" borderId="18" xfId="0" applyFont="1" applyBorder="1" applyAlignment="1">
      <alignment horizontal="center"/>
    </xf>
    <xf numFmtId="1" fontId="4" fillId="0" borderId="18" xfId="0" applyNumberFormat="1" applyFont="1" applyBorder="1" applyAlignment="1">
      <alignment horizontal="center"/>
    </xf>
    <xf numFmtId="0" fontId="7" fillId="0" borderId="18" xfId="0" applyFont="1" applyBorder="1" applyAlignment="1">
      <alignment horizontal="center"/>
    </xf>
    <xf numFmtId="0" fontId="4" fillId="0" borderId="18" xfId="0" applyFont="1" applyBorder="1" applyAlignment="1">
      <alignment horizontal="center"/>
    </xf>
    <xf numFmtId="21" fontId="4" fillId="0" borderId="19" xfId="0" applyNumberFormat="1" applyFont="1" applyBorder="1" applyAlignment="1">
      <alignment horizontal="center"/>
    </xf>
    <xf numFmtId="20" fontId="4" fillId="0" borderId="19" xfId="0" applyNumberFormat="1" applyFont="1" applyBorder="1" applyAlignment="1">
      <alignment horizontal="center"/>
    </xf>
    <xf numFmtId="0" fontId="7" fillId="0" borderId="19" xfId="0" applyFont="1" applyBorder="1" applyAlignment="1">
      <alignment horizontal="center"/>
    </xf>
    <xf numFmtId="0" fontId="4" fillId="0" borderId="21" xfId="0" applyFont="1" applyBorder="1" applyAlignment="1">
      <alignment horizontal="center"/>
    </xf>
    <xf numFmtId="21" fontId="4" fillId="0" borderId="22" xfId="0" applyNumberFormat="1" applyFont="1" applyBorder="1" applyAlignment="1">
      <alignment horizontal="center"/>
    </xf>
    <xf numFmtId="0" fontId="8" fillId="8" borderId="14" xfId="0" applyFont="1" applyFill="1" applyBorder="1" applyAlignment="1">
      <alignment horizontal="center"/>
    </xf>
    <xf numFmtId="0" fontId="10" fillId="8" borderId="15" xfId="0" applyFont="1" applyFill="1" applyBorder="1" applyAlignment="1">
      <alignment horizontal="center"/>
    </xf>
    <xf numFmtId="0" fontId="10" fillId="8" borderId="16" xfId="0" applyFont="1" applyFill="1" applyBorder="1" applyAlignment="1">
      <alignment horizontal="center"/>
    </xf>
    <xf numFmtId="0" fontId="0" fillId="9" borderId="17" xfId="0" applyFill="1" applyBorder="1" applyAlignment="1">
      <alignment horizontal="center"/>
    </xf>
    <xf numFmtId="0" fontId="5" fillId="9" borderId="18" xfId="0" applyFont="1" applyFill="1" applyBorder="1" applyAlignment="1">
      <alignment horizontal="center"/>
    </xf>
    <xf numFmtId="0" fontId="7" fillId="9" borderId="18" xfId="0" applyFont="1" applyFill="1" applyBorder="1" applyAlignment="1">
      <alignment horizontal="center"/>
    </xf>
    <xf numFmtId="0" fontId="6" fillId="9" borderId="18" xfId="0" applyFont="1" applyFill="1" applyBorder="1" applyAlignment="1">
      <alignment horizontal="center"/>
    </xf>
    <xf numFmtId="0" fontId="0" fillId="9" borderId="20" xfId="0" applyFill="1" applyBorder="1" applyAlignment="1">
      <alignment horizontal="center"/>
    </xf>
    <xf numFmtId="0" fontId="7" fillId="9" borderId="21" xfId="0" applyFont="1" applyFill="1" applyBorder="1" applyAlignment="1">
      <alignment horizontal="center"/>
    </xf>
    <xf numFmtId="41" fontId="11" fillId="0" borderId="0" xfId="0" applyNumberFormat="1" applyFont="1" applyAlignment="1">
      <alignment horizontal="center"/>
    </xf>
    <xf numFmtId="0" fontId="10" fillId="11" borderId="13" xfId="0" applyFont="1" applyFill="1" applyBorder="1" applyAlignment="1">
      <alignment horizontal="center" vertical="center"/>
    </xf>
    <xf numFmtId="0" fontId="4" fillId="0" borderId="0" xfId="0" applyNumberFormat="1" applyFont="1" applyBorder="1" applyAlignment="1">
      <alignment horizontal="center" vertical="center"/>
    </xf>
    <xf numFmtId="0" fontId="9" fillId="10" borderId="0" xfId="0" applyFont="1" applyFill="1" applyAlignment="1">
      <alignment horizontal="center" vertical="center"/>
    </xf>
    <xf numFmtId="0" fontId="0" fillId="0" borderId="23" xfId="0" applyBorder="1" applyAlignment="1">
      <alignment horizontal="center" vertical="center"/>
    </xf>
    <xf numFmtId="46" fontId="5" fillId="0" borderId="0" xfId="0" applyNumberFormat="1" applyFont="1" applyBorder="1" applyAlignment="1">
      <alignment horizontal="center" vertical="center"/>
    </xf>
    <xf numFmtId="0" fontId="0" fillId="0" borderId="0" xfId="0" applyBorder="1"/>
    <xf numFmtId="0" fontId="0" fillId="0" borderId="0" xfId="0" applyBorder="1" applyAlignment="1">
      <alignment vertical="center"/>
    </xf>
    <xf numFmtId="0" fontId="12" fillId="12" borderId="24" xfId="0" applyFont="1" applyFill="1" applyBorder="1" applyAlignment="1">
      <alignment horizontal="center"/>
    </xf>
    <xf numFmtId="0" fontId="12" fillId="12" borderId="25" xfId="0" applyFont="1" applyFill="1" applyBorder="1" applyAlignment="1">
      <alignment horizontal="center"/>
    </xf>
    <xf numFmtId="0" fontId="12" fillId="12" borderId="26" xfId="0" applyFont="1" applyFill="1" applyBorder="1" applyAlignment="1">
      <alignment horizontal="center"/>
    </xf>
  </cellXfs>
  <cellStyles count="2">
    <cellStyle name="Normal" xfId="0" builtinId="0"/>
    <cellStyle name="Normal 2" xfId="1"/>
  </cellStyles>
  <dxfs count="9">
    <dxf>
      <border>
        <left style="thin">
          <color theme="4" tint="-0.24994659260841701"/>
        </left>
        <right style="thin">
          <color theme="4" tint="-0.24994659260841701"/>
        </right>
        <top style="thin">
          <color theme="4" tint="-0.24994659260841701"/>
        </top>
        <bottom style="thin">
          <color theme="4" tint="-0.24994659260841701"/>
        </bottom>
        <vertical/>
        <horizontal/>
      </border>
    </dxf>
    <dxf>
      <border>
        <left style="thin">
          <color theme="4" tint="-0.24994659260841701"/>
        </left>
        <right style="thin">
          <color theme="4" tint="-0.24994659260841701"/>
        </right>
        <top style="thin">
          <color theme="4" tint="-0.24994659260841701"/>
        </top>
        <bottom style="thin">
          <color theme="4" tint="-0.24994659260841701"/>
        </bottom>
        <vertical/>
        <horizontal/>
      </border>
    </dxf>
    <dxf>
      <border>
        <left style="thin">
          <color theme="4" tint="-0.24994659260841701"/>
        </left>
        <right style="thin">
          <color theme="4" tint="-0.24994659260841701"/>
        </right>
        <top style="thin">
          <color theme="4" tint="-0.24994659260841701"/>
        </top>
        <bottom style="thin">
          <color theme="4" tint="-0.24994659260841701"/>
        </bottom>
        <vertical/>
        <horizontal/>
      </border>
    </dxf>
    <dxf>
      <border>
        <left style="thin">
          <color theme="4" tint="-0.24994659260841701"/>
        </left>
        <right style="thin">
          <color theme="4" tint="-0.24994659260841701"/>
        </right>
        <top style="thin">
          <color theme="4" tint="-0.24994659260841701"/>
        </top>
        <bottom style="thin">
          <color theme="4" tint="-0.24994659260841701"/>
        </bottom>
        <vertical/>
        <horizontal/>
      </border>
    </dxf>
    <dxf>
      <border>
        <left style="thin">
          <color theme="4" tint="-0.24994659260841701"/>
        </left>
        <right style="thin">
          <color theme="4" tint="-0.24994659260841701"/>
        </right>
        <top style="thin">
          <color theme="4" tint="-0.24994659260841701"/>
        </top>
        <bottom style="thin">
          <color theme="4" tint="-0.24994659260841701"/>
        </bottom>
        <vertical/>
        <horizontal/>
      </border>
    </dxf>
    <dxf>
      <border>
        <left style="thin">
          <color theme="4" tint="-0.24994659260841701"/>
        </left>
        <right style="thin">
          <color theme="4" tint="-0.24994659260841701"/>
        </right>
        <top style="thin">
          <color theme="4" tint="-0.24994659260841701"/>
        </top>
        <bottom style="thin">
          <color theme="4" tint="-0.24994659260841701"/>
        </bottom>
        <vertical/>
        <horizontal/>
      </border>
    </dxf>
    <dxf>
      <border>
        <left style="thin">
          <color theme="4" tint="-0.24994659260841701"/>
        </left>
        <right style="thin">
          <color theme="4" tint="-0.24994659260841701"/>
        </right>
        <top style="thin">
          <color theme="4" tint="-0.24994659260841701"/>
        </top>
        <bottom style="thin">
          <color theme="4" tint="-0.24994659260841701"/>
        </bottom>
        <vertical/>
        <horizontal/>
      </border>
    </dxf>
    <dxf>
      <border>
        <left style="thin">
          <color theme="4" tint="-0.24994659260841701"/>
        </left>
        <right style="thin">
          <color theme="4" tint="-0.24994659260841701"/>
        </right>
        <top style="thin">
          <color theme="4" tint="-0.24994659260841701"/>
        </top>
        <bottom style="thin">
          <color theme="4" tint="-0.24994659260841701"/>
        </bottom>
        <vertical/>
        <horizontal/>
      </border>
    </dxf>
    <dxf>
      <border>
        <left style="thin">
          <color theme="4" tint="-0.24994659260841701"/>
        </left>
        <right style="thin">
          <color theme="4" tint="-0.24994659260841701"/>
        </right>
        <top style="thin">
          <color theme="4" tint="-0.24994659260841701"/>
        </top>
        <bottom style="thin">
          <color theme="4" tint="-0.24994659260841701"/>
        </bottom>
        <vertical/>
        <horizontal/>
      </border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07"/>
  <sheetViews>
    <sheetView zoomScaleNormal="100" workbookViewId="0">
      <selection sqref="A1:D1"/>
    </sheetView>
  </sheetViews>
  <sheetFormatPr baseColWidth="10" defaultRowHeight="12.75" x14ac:dyDescent="0.2"/>
  <cols>
    <col min="1" max="1" width="13.85546875" style="13" bestFit="1" customWidth="1"/>
    <col min="2" max="16384" width="11.42578125" style="13"/>
  </cols>
  <sheetData>
    <row r="1" spans="1:14" x14ac:dyDescent="0.2">
      <c r="A1" s="55" t="s">
        <v>40</v>
      </c>
      <c r="B1" s="55"/>
      <c r="C1" s="55"/>
      <c r="D1" s="55"/>
      <c r="F1" s="55" t="s">
        <v>45</v>
      </c>
      <c r="G1" s="55"/>
      <c r="H1" s="55"/>
      <c r="I1" s="55"/>
      <c r="K1" s="55" t="s">
        <v>46</v>
      </c>
      <c r="L1" s="55"/>
      <c r="M1" s="55"/>
      <c r="N1" s="55"/>
    </row>
    <row r="2" spans="1:14" ht="13.5" thickBot="1" x14ac:dyDescent="0.25">
      <c r="A2" s="24"/>
      <c r="B2" s="24"/>
      <c r="C2" s="24"/>
      <c r="D2" s="24"/>
    </row>
    <row r="3" spans="1:14" ht="13.5" thickBot="1" x14ac:dyDescent="0.25">
      <c r="A3" s="56" t="s">
        <v>36</v>
      </c>
      <c r="B3" s="30" t="s">
        <v>43</v>
      </c>
      <c r="C3" s="30" t="s">
        <v>44</v>
      </c>
      <c r="D3" s="30" t="s">
        <v>42</v>
      </c>
      <c r="F3" s="49" t="s">
        <v>18</v>
      </c>
      <c r="G3" s="36" t="s">
        <v>43</v>
      </c>
      <c r="H3" s="36" t="s">
        <v>44</v>
      </c>
      <c r="I3" s="36" t="s">
        <v>42</v>
      </c>
      <c r="K3" s="49" t="s">
        <v>27</v>
      </c>
      <c r="L3" s="36" t="s">
        <v>43</v>
      </c>
      <c r="M3" s="36" t="s">
        <v>44</v>
      </c>
      <c r="N3" s="36" t="s">
        <v>42</v>
      </c>
    </row>
    <row r="4" spans="1:14" ht="15.75" customHeight="1" x14ac:dyDescent="0.2">
      <c r="A4" s="57"/>
      <c r="B4" s="21" t="s">
        <v>37</v>
      </c>
      <c r="C4" s="14">
        <v>5</v>
      </c>
      <c r="D4" s="15">
        <v>9.375E-2</v>
      </c>
      <c r="E4" s="25"/>
      <c r="F4" s="50"/>
      <c r="G4" s="34">
        <v>124035</v>
      </c>
      <c r="H4" s="34">
        <v>11</v>
      </c>
      <c r="I4" s="35">
        <v>0.10902777777777778</v>
      </c>
      <c r="K4" s="50"/>
      <c r="L4" s="34">
        <v>109916</v>
      </c>
      <c r="M4" s="34">
        <v>5</v>
      </c>
      <c r="N4" s="35">
        <v>8.1250000000000003E-2</v>
      </c>
    </row>
    <row r="5" spans="1:14" ht="15" customHeight="1" x14ac:dyDescent="0.2">
      <c r="A5" s="57"/>
      <c r="B5" s="22" t="s">
        <v>38</v>
      </c>
      <c r="C5" s="16">
        <v>6</v>
      </c>
      <c r="D5" s="17">
        <v>6.9444444444444434E-2</v>
      </c>
      <c r="F5" s="50"/>
      <c r="G5" s="26">
        <v>132733</v>
      </c>
      <c r="H5" s="26">
        <v>18</v>
      </c>
      <c r="I5" s="27">
        <v>0.1875</v>
      </c>
      <c r="K5" s="50"/>
      <c r="L5" s="26">
        <v>140550</v>
      </c>
      <c r="M5" s="26">
        <v>8</v>
      </c>
      <c r="N5" s="27">
        <v>5.486111111111111E-2</v>
      </c>
    </row>
    <row r="6" spans="1:14" ht="15.75" customHeight="1" thickBot="1" x14ac:dyDescent="0.25">
      <c r="A6" s="58"/>
      <c r="B6" s="23" t="s">
        <v>39</v>
      </c>
      <c r="C6" s="18">
        <v>11</v>
      </c>
      <c r="D6" s="19">
        <v>0.12013888888888889</v>
      </c>
      <c r="E6" s="25"/>
      <c r="F6" s="50"/>
      <c r="G6" s="26">
        <v>135728</v>
      </c>
      <c r="H6" s="26">
        <v>13</v>
      </c>
      <c r="I6" s="27">
        <v>0.17222222222222225</v>
      </c>
      <c r="K6" s="50"/>
      <c r="L6" s="26">
        <v>141024</v>
      </c>
      <c r="M6" s="26">
        <v>17</v>
      </c>
      <c r="N6" s="27">
        <v>0.12986111111111112</v>
      </c>
    </row>
    <row r="7" spans="1:14" ht="13.5" thickBot="1" x14ac:dyDescent="0.25">
      <c r="A7" s="37"/>
      <c r="C7" s="43">
        <f>SUM(C4:C6)</f>
        <v>22</v>
      </c>
      <c r="D7" s="44">
        <f>SUM(D4:D6)</f>
        <v>0.28333333333333333</v>
      </c>
      <c r="F7" s="50"/>
      <c r="G7" s="26">
        <v>152857</v>
      </c>
      <c r="H7" s="26">
        <v>14</v>
      </c>
      <c r="I7" s="27">
        <v>0.12361111111111112</v>
      </c>
      <c r="K7" s="50"/>
      <c r="L7" s="26">
        <v>144476</v>
      </c>
      <c r="M7" s="26">
        <v>7</v>
      </c>
      <c r="N7" s="27">
        <v>0.10833333333333334</v>
      </c>
    </row>
    <row r="8" spans="1:14" ht="13.5" thickBot="1" x14ac:dyDescent="0.25">
      <c r="A8" s="37"/>
      <c r="F8" s="50"/>
      <c r="G8" s="26">
        <v>170843</v>
      </c>
      <c r="H8" s="26">
        <v>9</v>
      </c>
      <c r="I8" s="27">
        <v>7.9861111111111105E-2</v>
      </c>
      <c r="K8" s="50"/>
      <c r="L8" s="26">
        <v>155666</v>
      </c>
      <c r="M8" s="26">
        <v>18</v>
      </c>
      <c r="N8" s="27">
        <v>0.22430555555555556</v>
      </c>
    </row>
    <row r="9" spans="1:14" ht="13.5" thickBot="1" x14ac:dyDescent="0.25">
      <c r="A9" s="49" t="s">
        <v>34</v>
      </c>
      <c r="B9" s="36" t="s">
        <v>43</v>
      </c>
      <c r="C9" s="36" t="s">
        <v>47</v>
      </c>
      <c r="D9" s="36" t="s">
        <v>42</v>
      </c>
      <c r="F9" s="50"/>
      <c r="G9" s="26">
        <v>210795</v>
      </c>
      <c r="H9" s="26">
        <v>9</v>
      </c>
      <c r="I9" s="27">
        <v>6.3194444444444442E-2</v>
      </c>
      <c r="K9" s="50"/>
      <c r="L9" s="26">
        <v>169555</v>
      </c>
      <c r="M9" s="26">
        <v>19</v>
      </c>
      <c r="N9" s="27">
        <v>0.23402777777777781</v>
      </c>
    </row>
    <row r="10" spans="1:14" x14ac:dyDescent="0.2">
      <c r="A10" s="50"/>
      <c r="B10" s="34">
        <v>111289</v>
      </c>
      <c r="C10" s="34">
        <v>14</v>
      </c>
      <c r="D10" s="35">
        <v>7.2916666666666671E-2</v>
      </c>
      <c r="F10" s="50"/>
      <c r="G10" s="26">
        <v>210796</v>
      </c>
      <c r="H10" s="26">
        <v>13</v>
      </c>
      <c r="I10" s="27">
        <v>8.6111111111111124E-2</v>
      </c>
      <c r="K10" s="50"/>
      <c r="L10" s="26">
        <v>181951</v>
      </c>
      <c r="M10" s="26">
        <v>11</v>
      </c>
      <c r="N10" s="27">
        <v>8.7500000000000008E-2</v>
      </c>
    </row>
    <row r="11" spans="1:14" x14ac:dyDescent="0.2">
      <c r="A11" s="50"/>
      <c r="B11" s="26">
        <v>115594</v>
      </c>
      <c r="C11" s="26">
        <v>9</v>
      </c>
      <c r="D11" s="27">
        <v>8.2638888888888887E-2</v>
      </c>
      <c r="F11" s="50"/>
      <c r="G11" s="26">
        <v>216665</v>
      </c>
      <c r="H11" s="26">
        <v>10</v>
      </c>
      <c r="I11" s="27">
        <v>0.12083333333333333</v>
      </c>
      <c r="K11" s="50"/>
      <c r="L11" s="26">
        <v>213233</v>
      </c>
      <c r="M11" s="26">
        <v>5</v>
      </c>
      <c r="N11" s="27">
        <v>8.0555555555555561E-2</v>
      </c>
    </row>
    <row r="12" spans="1:14" ht="13.5" thickBot="1" x14ac:dyDescent="0.25">
      <c r="A12" s="50"/>
      <c r="B12" s="26">
        <v>115665</v>
      </c>
      <c r="C12" s="26">
        <v>8</v>
      </c>
      <c r="D12" s="27">
        <v>5.8333333333333327E-2</v>
      </c>
      <c r="F12" s="50"/>
      <c r="G12" s="26">
        <v>65044</v>
      </c>
      <c r="H12" s="26">
        <v>7</v>
      </c>
      <c r="I12" s="27">
        <v>9.7916666666666666E-2</v>
      </c>
      <c r="K12" s="51"/>
      <c r="L12" s="28">
        <v>223747</v>
      </c>
      <c r="M12" s="28">
        <v>5</v>
      </c>
      <c r="N12" s="38">
        <v>4.1666666666666664E-2</v>
      </c>
    </row>
    <row r="13" spans="1:14" ht="13.5" thickBot="1" x14ac:dyDescent="0.25">
      <c r="A13" s="50"/>
      <c r="B13" s="26">
        <v>120081</v>
      </c>
      <c r="C13" s="26">
        <v>5</v>
      </c>
      <c r="D13" s="27">
        <v>6.7361111111111108E-2</v>
      </c>
      <c r="F13" s="51"/>
      <c r="G13" s="28">
        <v>85729</v>
      </c>
      <c r="H13" s="28">
        <v>10</v>
      </c>
      <c r="I13" s="29">
        <v>0.12986111111111112</v>
      </c>
      <c r="K13" s="37"/>
      <c r="L13" s="33"/>
      <c r="M13" s="30">
        <f>SUM(M4:M12)</f>
        <v>95</v>
      </c>
      <c r="N13" s="31">
        <f>SUM(N4:N12)</f>
        <v>1.0423611111111113</v>
      </c>
    </row>
    <row r="14" spans="1:14" ht="13.5" thickBot="1" x14ac:dyDescent="0.25">
      <c r="A14" s="50"/>
      <c r="B14" s="26">
        <v>134672</v>
      </c>
      <c r="C14" s="26">
        <v>5</v>
      </c>
      <c r="D14" s="27">
        <v>4.6527777777777779E-2</v>
      </c>
      <c r="F14" s="37"/>
      <c r="H14" s="30">
        <f>SUM(H4:H13)</f>
        <v>114</v>
      </c>
      <c r="I14" s="31">
        <f>SUM(I4:I13)</f>
        <v>1.1701388888888891</v>
      </c>
      <c r="K14" s="37"/>
    </row>
    <row r="15" spans="1:14" ht="13.5" thickBot="1" x14ac:dyDescent="0.25">
      <c r="A15" s="50"/>
      <c r="B15" s="26">
        <v>136009</v>
      </c>
      <c r="C15" s="26">
        <v>6</v>
      </c>
      <c r="D15" s="27">
        <v>5.2777777777777778E-2</v>
      </c>
      <c r="F15" s="37"/>
      <c r="K15" s="49" t="s">
        <v>28</v>
      </c>
      <c r="L15" s="36" t="s">
        <v>43</v>
      </c>
      <c r="M15" s="36" t="s">
        <v>44</v>
      </c>
      <c r="N15" s="36" t="s">
        <v>42</v>
      </c>
    </row>
    <row r="16" spans="1:14" ht="13.5" thickBot="1" x14ac:dyDescent="0.25">
      <c r="A16" s="50"/>
      <c r="B16" s="26">
        <v>136010</v>
      </c>
      <c r="C16" s="26">
        <v>10</v>
      </c>
      <c r="D16" s="27">
        <v>7.7083333333333337E-2</v>
      </c>
      <c r="F16" s="49" t="s">
        <v>20</v>
      </c>
      <c r="G16" s="36" t="s">
        <v>43</v>
      </c>
      <c r="H16" s="36" t="s">
        <v>44</v>
      </c>
      <c r="I16" s="36" t="s">
        <v>42</v>
      </c>
      <c r="K16" s="50"/>
      <c r="L16" s="34">
        <v>1105264</v>
      </c>
      <c r="M16" s="34">
        <v>5</v>
      </c>
      <c r="N16" s="35">
        <v>5.6250000000000001E-2</v>
      </c>
    </row>
    <row r="17" spans="1:14" x14ac:dyDescent="0.2">
      <c r="A17" s="50"/>
      <c r="B17" s="26">
        <v>152593</v>
      </c>
      <c r="C17" s="26">
        <v>5</v>
      </c>
      <c r="D17" s="27">
        <v>3.4027777777777775E-2</v>
      </c>
      <c r="F17" s="50"/>
      <c r="G17" s="34">
        <v>114540</v>
      </c>
      <c r="H17" s="34">
        <v>9</v>
      </c>
      <c r="I17" s="35">
        <v>0.11527777777777777</v>
      </c>
      <c r="K17" s="50"/>
      <c r="L17" s="26">
        <v>129604</v>
      </c>
      <c r="M17" s="26">
        <v>85</v>
      </c>
      <c r="N17" s="27">
        <v>0.72222222222222221</v>
      </c>
    </row>
    <row r="18" spans="1:14" x14ac:dyDescent="0.2">
      <c r="A18" s="50"/>
      <c r="B18" s="26">
        <v>163655</v>
      </c>
      <c r="C18" s="26">
        <v>12</v>
      </c>
      <c r="D18" s="27">
        <v>0.10277777777777779</v>
      </c>
      <c r="F18" s="50"/>
      <c r="G18" s="26">
        <v>134380</v>
      </c>
      <c r="H18" s="26">
        <v>5</v>
      </c>
      <c r="I18" s="27">
        <v>5.6944444444444443E-2</v>
      </c>
      <c r="K18" s="50"/>
      <c r="L18" s="26">
        <v>146303</v>
      </c>
      <c r="M18" s="26">
        <v>12</v>
      </c>
      <c r="N18" s="27">
        <v>9.3055555555555558E-2</v>
      </c>
    </row>
    <row r="19" spans="1:14" x14ac:dyDescent="0.2">
      <c r="A19" s="50"/>
      <c r="B19" s="26">
        <v>165733</v>
      </c>
      <c r="C19" s="26">
        <v>16</v>
      </c>
      <c r="D19" s="27">
        <v>4.6527777777777779E-2</v>
      </c>
      <c r="F19" s="50"/>
      <c r="G19" s="26">
        <v>183338</v>
      </c>
      <c r="H19" s="26">
        <v>6</v>
      </c>
      <c r="I19" s="27">
        <v>4.5833333333333337E-2</v>
      </c>
      <c r="K19" s="50"/>
      <c r="L19" s="26">
        <v>158280</v>
      </c>
      <c r="M19" s="26">
        <v>19</v>
      </c>
      <c r="N19" s="27">
        <v>0.22708333333333333</v>
      </c>
    </row>
    <row r="20" spans="1:14" x14ac:dyDescent="0.2">
      <c r="A20" s="50"/>
      <c r="B20" s="26">
        <v>183140</v>
      </c>
      <c r="C20" s="26">
        <v>13</v>
      </c>
      <c r="D20" s="27">
        <v>0.17708333333333334</v>
      </c>
      <c r="F20" s="50"/>
      <c r="G20" s="26">
        <v>186490</v>
      </c>
      <c r="H20" s="26">
        <v>7</v>
      </c>
      <c r="I20" s="27">
        <v>4.5138888888888888E-2</v>
      </c>
      <c r="K20" s="50"/>
      <c r="L20" s="26">
        <v>159652</v>
      </c>
      <c r="M20" s="26">
        <v>5</v>
      </c>
      <c r="N20" s="27">
        <v>5.1388888888888894E-2</v>
      </c>
    </row>
    <row r="21" spans="1:14" x14ac:dyDescent="0.2">
      <c r="A21" s="50"/>
      <c r="B21" s="26">
        <v>187548</v>
      </c>
      <c r="C21" s="26">
        <v>5</v>
      </c>
      <c r="D21" s="27">
        <v>4.3055555555555562E-2</v>
      </c>
      <c r="F21" s="50"/>
      <c r="G21" s="26">
        <v>195955</v>
      </c>
      <c r="H21" s="26">
        <v>5</v>
      </c>
      <c r="I21" s="27">
        <v>0.10486111111111111</v>
      </c>
      <c r="K21" s="50"/>
      <c r="L21" s="26">
        <v>161747</v>
      </c>
      <c r="M21" s="26">
        <v>7</v>
      </c>
      <c r="N21" s="27">
        <v>6.5972222222222224E-2</v>
      </c>
    </row>
    <row r="22" spans="1:14" x14ac:dyDescent="0.2">
      <c r="A22" s="50"/>
      <c r="B22" s="26">
        <v>192157</v>
      </c>
      <c r="C22" s="26">
        <v>6</v>
      </c>
      <c r="D22" s="27">
        <v>5.4166666666666669E-2</v>
      </c>
      <c r="F22" s="50"/>
      <c r="G22" s="26">
        <v>202051</v>
      </c>
      <c r="H22" s="26">
        <v>8</v>
      </c>
      <c r="I22" s="27">
        <v>5.9722222222222225E-2</v>
      </c>
      <c r="K22" s="50"/>
      <c r="L22" s="26">
        <v>167777</v>
      </c>
      <c r="M22" s="26">
        <v>8</v>
      </c>
      <c r="N22" s="27">
        <v>6.1111111111111116E-2</v>
      </c>
    </row>
    <row r="23" spans="1:14" x14ac:dyDescent="0.2">
      <c r="A23" s="50"/>
      <c r="B23" s="26">
        <v>197214</v>
      </c>
      <c r="C23" s="26">
        <v>8</v>
      </c>
      <c r="D23" s="27">
        <v>8.3333333333333329E-2</v>
      </c>
      <c r="F23" s="50"/>
      <c r="G23" s="26">
        <v>211801</v>
      </c>
      <c r="H23" s="26">
        <v>13</v>
      </c>
      <c r="I23" s="27">
        <v>0.22708333333333333</v>
      </c>
      <c r="K23" s="50"/>
      <c r="L23" s="26">
        <v>185650</v>
      </c>
      <c r="M23" s="26">
        <v>6</v>
      </c>
      <c r="N23" s="27">
        <v>4.6527777777777779E-2</v>
      </c>
    </row>
    <row r="24" spans="1:14" x14ac:dyDescent="0.2">
      <c r="A24" s="50"/>
      <c r="B24" s="26">
        <v>207025</v>
      </c>
      <c r="C24" s="26">
        <v>6</v>
      </c>
      <c r="D24" s="27">
        <v>5.7638888888888885E-2</v>
      </c>
      <c r="F24" s="50"/>
      <c r="G24" s="26">
        <v>78076</v>
      </c>
      <c r="H24" s="26">
        <v>5</v>
      </c>
      <c r="I24" s="27">
        <v>2.361111111111111E-2</v>
      </c>
      <c r="K24" s="50"/>
      <c r="L24" s="26">
        <v>196376</v>
      </c>
      <c r="M24" s="26">
        <v>7</v>
      </c>
      <c r="N24" s="27">
        <v>9.5138888888888884E-2</v>
      </c>
    </row>
    <row r="25" spans="1:14" ht="13.5" thickBot="1" x14ac:dyDescent="0.25">
      <c r="A25" s="50"/>
      <c r="B25" s="26">
        <v>208804</v>
      </c>
      <c r="C25" s="26">
        <v>7</v>
      </c>
      <c r="D25" s="27">
        <v>6.8749999999999992E-2</v>
      </c>
      <c r="F25" s="51"/>
      <c r="G25" s="28">
        <v>78239</v>
      </c>
      <c r="H25" s="28">
        <v>15</v>
      </c>
      <c r="I25" s="29">
        <v>0.19791666666666666</v>
      </c>
      <c r="K25" s="50"/>
      <c r="L25" s="26">
        <v>202334</v>
      </c>
      <c r="M25" s="26">
        <v>6</v>
      </c>
      <c r="N25" s="27">
        <v>7.5694444444444439E-2</v>
      </c>
    </row>
    <row r="26" spans="1:14" ht="13.5" thickBot="1" x14ac:dyDescent="0.25">
      <c r="A26" s="50"/>
      <c r="B26" s="26">
        <v>216814</v>
      </c>
      <c r="C26" s="26">
        <v>9</v>
      </c>
      <c r="D26" s="27">
        <v>8.6111111111111124E-2</v>
      </c>
      <c r="H26" s="32">
        <f>SUM(H17:H25)</f>
        <v>73</v>
      </c>
      <c r="I26" s="20">
        <f>SUM(I17:I25)</f>
        <v>0.87638888888888888</v>
      </c>
      <c r="K26" s="50"/>
      <c r="L26" s="26">
        <v>210469</v>
      </c>
      <c r="M26" s="26">
        <v>15</v>
      </c>
      <c r="N26" s="27">
        <v>0.11319444444444444</v>
      </c>
    </row>
    <row r="27" spans="1:14" x14ac:dyDescent="0.2">
      <c r="A27" s="50"/>
      <c r="B27" s="26">
        <v>218945</v>
      </c>
      <c r="C27" s="26">
        <v>77</v>
      </c>
      <c r="D27" s="27">
        <v>0.67569444444444438</v>
      </c>
      <c r="K27" s="50"/>
      <c r="L27" s="26">
        <v>51012</v>
      </c>
      <c r="M27" s="26">
        <v>5</v>
      </c>
      <c r="N27" s="27">
        <v>3.3333333333333333E-2</v>
      </c>
    </row>
    <row r="28" spans="1:14" ht="13.5" thickBot="1" x14ac:dyDescent="0.25">
      <c r="A28" s="50"/>
      <c r="B28" s="26">
        <v>63728</v>
      </c>
      <c r="C28" s="26">
        <v>6</v>
      </c>
      <c r="D28" s="27">
        <v>3.125E-2</v>
      </c>
      <c r="K28" s="51"/>
      <c r="L28" s="28">
        <v>69881</v>
      </c>
      <c r="M28" s="28">
        <v>6</v>
      </c>
      <c r="N28" s="38">
        <v>6.9444444444444434E-2</v>
      </c>
    </row>
    <row r="29" spans="1:14" ht="13.5" thickBot="1" x14ac:dyDescent="0.25">
      <c r="A29" s="50"/>
      <c r="B29" s="26">
        <v>86374</v>
      </c>
      <c r="C29" s="26">
        <v>7</v>
      </c>
      <c r="D29" s="27">
        <v>9.5833333333333326E-2</v>
      </c>
      <c r="M29" s="32">
        <f>SUM(M16:M28)</f>
        <v>186</v>
      </c>
      <c r="N29" s="20">
        <f>SUM(N16:N28)</f>
        <v>1.7104166666666669</v>
      </c>
    </row>
    <row r="30" spans="1:14" ht="13.5" thickBot="1" x14ac:dyDescent="0.25">
      <c r="A30" s="51"/>
      <c r="B30" s="28">
        <v>88475</v>
      </c>
      <c r="C30" s="28">
        <v>5</v>
      </c>
      <c r="D30" s="38">
        <v>4.027777777777778E-2</v>
      </c>
    </row>
    <row r="31" spans="1:14" ht="13.5" thickBot="1" x14ac:dyDescent="0.25">
      <c r="C31" s="32">
        <f>SUM(C10:C30)</f>
        <v>239</v>
      </c>
      <c r="D31" s="20">
        <f>SUM(D10:D30)</f>
        <v>2.0541666666666667</v>
      </c>
      <c r="K31" s="46" t="s">
        <v>48</v>
      </c>
      <c r="L31" s="32" t="s">
        <v>43</v>
      </c>
      <c r="M31" s="32" t="s">
        <v>44</v>
      </c>
      <c r="N31" s="32" t="s">
        <v>42</v>
      </c>
    </row>
    <row r="32" spans="1:14" ht="13.5" thickBot="1" x14ac:dyDescent="0.25">
      <c r="K32" s="47"/>
      <c r="L32" s="34">
        <v>1103927</v>
      </c>
      <c r="M32" s="34">
        <v>5</v>
      </c>
      <c r="N32" s="35">
        <v>2.8472222222222222E-2</v>
      </c>
    </row>
    <row r="33" spans="1:14" ht="13.5" thickBot="1" x14ac:dyDescent="0.25">
      <c r="A33" s="49" t="s">
        <v>31</v>
      </c>
      <c r="B33" s="36" t="s">
        <v>43</v>
      </c>
      <c r="C33" s="36" t="s">
        <v>44</v>
      </c>
      <c r="D33" s="36" t="s">
        <v>42</v>
      </c>
      <c r="K33" s="47"/>
      <c r="L33" s="26">
        <v>127587</v>
      </c>
      <c r="M33" s="26">
        <v>5</v>
      </c>
      <c r="N33" s="27">
        <v>6.0416666666666667E-2</v>
      </c>
    </row>
    <row r="34" spans="1:14" x14ac:dyDescent="0.2">
      <c r="A34" s="50"/>
      <c r="B34" s="34">
        <v>110423</v>
      </c>
      <c r="C34" s="34">
        <v>5</v>
      </c>
      <c r="D34" s="35">
        <v>4.3055555555555562E-2</v>
      </c>
      <c r="K34" s="47"/>
      <c r="L34" s="26">
        <v>141024</v>
      </c>
      <c r="M34" s="26">
        <v>6</v>
      </c>
      <c r="N34" s="27">
        <v>7.1527777777777787E-2</v>
      </c>
    </row>
    <row r="35" spans="1:14" x14ac:dyDescent="0.2">
      <c r="A35" s="50"/>
      <c r="B35" s="26">
        <v>161607</v>
      </c>
      <c r="C35" s="26">
        <v>7</v>
      </c>
      <c r="D35" s="27">
        <v>0.1013888888888889</v>
      </c>
      <c r="K35" s="47"/>
      <c r="L35" s="26">
        <v>169836</v>
      </c>
      <c r="M35" s="26">
        <v>5</v>
      </c>
      <c r="N35" s="27">
        <v>4.2361111111111106E-2</v>
      </c>
    </row>
    <row r="36" spans="1:14" x14ac:dyDescent="0.2">
      <c r="A36" s="50"/>
      <c r="B36" s="26">
        <v>162868</v>
      </c>
      <c r="C36" s="26">
        <v>8</v>
      </c>
      <c r="D36" s="27">
        <v>4.5138888888888888E-2</v>
      </c>
      <c r="K36" s="47"/>
      <c r="L36" s="26">
        <v>174905</v>
      </c>
      <c r="M36" s="26">
        <v>6</v>
      </c>
      <c r="N36" s="27">
        <v>4.1666666666666664E-2</v>
      </c>
    </row>
    <row r="37" spans="1:14" x14ac:dyDescent="0.2">
      <c r="A37" s="50"/>
      <c r="B37" s="26">
        <v>163535</v>
      </c>
      <c r="C37" s="26">
        <v>10</v>
      </c>
      <c r="D37" s="27">
        <v>8.0555555555555561E-2</v>
      </c>
      <c r="K37" s="47"/>
      <c r="L37" s="26">
        <v>199998</v>
      </c>
      <c r="M37" s="26">
        <v>12</v>
      </c>
      <c r="N37" s="27">
        <v>0.11527777777777777</v>
      </c>
    </row>
    <row r="38" spans="1:14" x14ac:dyDescent="0.2">
      <c r="A38" s="50"/>
      <c r="B38" s="26">
        <v>166094</v>
      </c>
      <c r="C38" s="26">
        <v>6</v>
      </c>
      <c r="D38" s="27">
        <v>7.7083333333333337E-2</v>
      </c>
      <c r="K38" s="47"/>
      <c r="L38" s="26">
        <v>210007</v>
      </c>
      <c r="M38" s="26">
        <v>5</v>
      </c>
      <c r="N38" s="27">
        <v>4.7916666666666663E-2</v>
      </c>
    </row>
    <row r="39" spans="1:14" ht="13.5" thickBot="1" x14ac:dyDescent="0.25">
      <c r="A39" s="50"/>
      <c r="B39" s="26">
        <v>166140</v>
      </c>
      <c r="C39" s="26">
        <v>5</v>
      </c>
      <c r="D39" s="27">
        <v>4.027777777777778E-2</v>
      </c>
      <c r="K39" s="48"/>
      <c r="L39" s="28">
        <v>222151</v>
      </c>
      <c r="M39" s="28">
        <v>10</v>
      </c>
      <c r="N39" s="38">
        <v>0.11319444444444444</v>
      </c>
    </row>
    <row r="40" spans="1:14" ht="13.5" thickBot="1" x14ac:dyDescent="0.25">
      <c r="A40" s="50"/>
      <c r="B40" s="26">
        <v>186184</v>
      </c>
      <c r="C40" s="26">
        <v>5</v>
      </c>
      <c r="D40" s="27">
        <v>4.9999999999999996E-2</v>
      </c>
      <c r="M40" s="32">
        <f>SUM(M32:M39)</f>
        <v>54</v>
      </c>
      <c r="N40" s="20">
        <f>SUM(N32:N39)</f>
        <v>0.52083333333333337</v>
      </c>
    </row>
    <row r="41" spans="1:14" ht="13.5" thickBot="1" x14ac:dyDescent="0.25">
      <c r="A41" s="50"/>
      <c r="B41" s="26">
        <v>188677</v>
      </c>
      <c r="C41" s="26">
        <v>6</v>
      </c>
      <c r="D41" s="27">
        <v>0.11041666666666666</v>
      </c>
    </row>
    <row r="42" spans="1:14" ht="13.5" thickBot="1" x14ac:dyDescent="0.25">
      <c r="A42" s="50"/>
      <c r="B42" s="26">
        <v>195493</v>
      </c>
      <c r="C42" s="26">
        <v>8</v>
      </c>
      <c r="D42" s="27">
        <v>6.1111111111111116E-2</v>
      </c>
      <c r="K42" s="49" t="s">
        <v>25</v>
      </c>
      <c r="L42" s="36" t="s">
        <v>43</v>
      </c>
      <c r="M42" s="36" t="s">
        <v>44</v>
      </c>
      <c r="N42" s="36" t="s">
        <v>42</v>
      </c>
    </row>
    <row r="43" spans="1:14" x14ac:dyDescent="0.2">
      <c r="A43" s="50"/>
      <c r="B43" s="26">
        <v>195889</v>
      </c>
      <c r="C43" s="26">
        <v>6</v>
      </c>
      <c r="D43" s="27">
        <v>5.2083333333333336E-2</v>
      </c>
      <c r="K43" s="50"/>
      <c r="L43" s="34">
        <v>112536</v>
      </c>
      <c r="M43" s="34">
        <v>5</v>
      </c>
      <c r="N43" s="35">
        <v>4.7916666666666663E-2</v>
      </c>
    </row>
    <row r="44" spans="1:14" x14ac:dyDescent="0.2">
      <c r="A44" s="50"/>
      <c r="B44" s="26">
        <v>197238</v>
      </c>
      <c r="C44" s="26">
        <v>13</v>
      </c>
      <c r="D44" s="27">
        <v>0.12222222222222223</v>
      </c>
      <c r="K44" s="50"/>
      <c r="L44" s="26">
        <v>142633</v>
      </c>
      <c r="M44" s="26">
        <v>42</v>
      </c>
      <c r="N44" s="27">
        <v>0.32777777777777778</v>
      </c>
    </row>
    <row r="45" spans="1:14" x14ac:dyDescent="0.2">
      <c r="A45" s="50"/>
      <c r="B45" s="26">
        <v>225916</v>
      </c>
      <c r="C45" s="26">
        <v>14</v>
      </c>
      <c r="D45" s="27">
        <v>0.15138888888888888</v>
      </c>
      <c r="K45" s="50"/>
      <c r="L45" s="26">
        <v>156366</v>
      </c>
      <c r="M45" s="26">
        <v>6</v>
      </c>
      <c r="N45" s="27">
        <v>5.1388888888888894E-2</v>
      </c>
    </row>
    <row r="46" spans="1:14" x14ac:dyDescent="0.2">
      <c r="A46" s="50"/>
      <c r="B46" s="26">
        <v>52806</v>
      </c>
      <c r="C46" s="26">
        <v>8</v>
      </c>
      <c r="D46" s="27">
        <v>4.9305555555555554E-2</v>
      </c>
      <c r="K46" s="50"/>
      <c r="L46" s="26">
        <v>171274</v>
      </c>
      <c r="M46" s="26">
        <v>13</v>
      </c>
      <c r="N46" s="27">
        <v>0.10694444444444444</v>
      </c>
    </row>
    <row r="47" spans="1:14" x14ac:dyDescent="0.2">
      <c r="A47" s="50"/>
      <c r="B47" s="26">
        <v>77004</v>
      </c>
      <c r="C47" s="26">
        <v>7</v>
      </c>
      <c r="D47" s="27">
        <v>5.6944444444444443E-2</v>
      </c>
      <c r="K47" s="50"/>
      <c r="L47" s="26">
        <v>178278</v>
      </c>
      <c r="M47" s="26">
        <v>8</v>
      </c>
      <c r="N47" s="27">
        <v>7.1527777777777787E-2</v>
      </c>
    </row>
    <row r="48" spans="1:14" x14ac:dyDescent="0.2">
      <c r="A48" s="50"/>
      <c r="B48" s="26">
        <v>80472</v>
      </c>
      <c r="C48" s="26">
        <v>6</v>
      </c>
      <c r="D48" s="27">
        <v>4.3055555555555562E-2</v>
      </c>
      <c r="K48" s="50"/>
      <c r="L48" s="26">
        <v>203971</v>
      </c>
      <c r="M48" s="26">
        <v>6</v>
      </c>
      <c r="N48" s="27">
        <v>5.1388888888888894E-2</v>
      </c>
    </row>
    <row r="49" spans="1:14" x14ac:dyDescent="0.2">
      <c r="A49" s="50"/>
      <c r="B49" s="26">
        <v>84376</v>
      </c>
      <c r="C49" s="26">
        <v>8</v>
      </c>
      <c r="D49" s="27">
        <v>8.4027777777777771E-2</v>
      </c>
      <c r="K49" s="50"/>
      <c r="L49" s="26">
        <v>52051</v>
      </c>
      <c r="M49" s="26">
        <v>20</v>
      </c>
      <c r="N49" s="27">
        <v>0.22638888888888889</v>
      </c>
    </row>
    <row r="50" spans="1:14" ht="13.5" thickBot="1" x14ac:dyDescent="0.25">
      <c r="A50" s="51"/>
      <c r="B50" s="28">
        <v>88395</v>
      </c>
      <c r="C50" s="39">
        <v>13</v>
      </c>
      <c r="D50" s="40">
        <v>0.11458333333333333</v>
      </c>
      <c r="K50" s="50"/>
      <c r="L50" s="26">
        <v>52281</v>
      </c>
      <c r="M50" s="26">
        <v>9</v>
      </c>
      <c r="N50" s="27">
        <v>7.013888888888889E-2</v>
      </c>
    </row>
    <row r="51" spans="1:14" ht="13.5" thickBot="1" x14ac:dyDescent="0.25">
      <c r="C51" s="30">
        <f>SUM(C34:C50)</f>
        <v>135</v>
      </c>
      <c r="D51" s="31">
        <f>SUM(D34:D50)</f>
        <v>1.2826388888888891</v>
      </c>
      <c r="K51" s="51"/>
      <c r="L51" s="28">
        <v>53755</v>
      </c>
      <c r="M51" s="28">
        <v>7</v>
      </c>
      <c r="N51" s="38">
        <v>6.7361111111111108E-2</v>
      </c>
    </row>
    <row r="52" spans="1:14" ht="13.5" thickBot="1" x14ac:dyDescent="0.25">
      <c r="M52" s="32">
        <f>SUM(M43:M51)</f>
        <v>116</v>
      </c>
      <c r="N52" s="20">
        <f>SUM(N43:N51)</f>
        <v>1.0208333333333333</v>
      </c>
    </row>
    <row r="53" spans="1:14" ht="13.5" thickBot="1" x14ac:dyDescent="0.25">
      <c r="A53" s="46" t="s">
        <v>30</v>
      </c>
      <c r="B53" s="32" t="s">
        <v>43</v>
      </c>
      <c r="C53" s="32" t="s">
        <v>44</v>
      </c>
      <c r="D53" s="32" t="s">
        <v>42</v>
      </c>
    </row>
    <row r="54" spans="1:14" x14ac:dyDescent="0.2">
      <c r="A54" s="47"/>
      <c r="B54" s="34">
        <v>113850</v>
      </c>
      <c r="C54" s="34">
        <v>7</v>
      </c>
      <c r="D54" s="35">
        <v>5.2083333333333336E-2</v>
      </c>
    </row>
    <row r="55" spans="1:14" x14ac:dyDescent="0.2">
      <c r="A55" s="47"/>
      <c r="B55" s="26">
        <v>118664</v>
      </c>
      <c r="C55" s="26">
        <v>10</v>
      </c>
      <c r="D55" s="27">
        <v>7.4305555555555555E-2</v>
      </c>
    </row>
    <row r="56" spans="1:14" x14ac:dyDescent="0.2">
      <c r="A56" s="47"/>
      <c r="B56" s="26">
        <v>129585</v>
      </c>
      <c r="C56" s="26">
        <v>8</v>
      </c>
      <c r="D56" s="27">
        <v>5.9722222222222225E-2</v>
      </c>
    </row>
    <row r="57" spans="1:14" x14ac:dyDescent="0.2">
      <c r="A57" s="47"/>
      <c r="B57" s="26">
        <v>130578</v>
      </c>
      <c r="C57" s="26">
        <v>6</v>
      </c>
      <c r="D57" s="27">
        <v>7.013888888888889E-2</v>
      </c>
    </row>
    <row r="58" spans="1:14" x14ac:dyDescent="0.2">
      <c r="A58" s="47"/>
      <c r="B58" s="26">
        <v>146420</v>
      </c>
      <c r="C58" s="26">
        <v>32</v>
      </c>
      <c r="D58" s="27">
        <v>0.19791666666666666</v>
      </c>
    </row>
    <row r="59" spans="1:14" x14ac:dyDescent="0.2">
      <c r="A59" s="47"/>
      <c r="B59" s="26">
        <v>150433</v>
      </c>
      <c r="C59" s="26">
        <v>34</v>
      </c>
      <c r="D59" s="27">
        <v>0.51944444444444449</v>
      </c>
    </row>
    <row r="60" spans="1:14" x14ac:dyDescent="0.2">
      <c r="A60" s="47"/>
      <c r="B60" s="26">
        <v>159880</v>
      </c>
      <c r="C60" s="26">
        <v>13</v>
      </c>
      <c r="D60" s="27">
        <v>8.0555555555555561E-2</v>
      </c>
    </row>
    <row r="61" spans="1:14" x14ac:dyDescent="0.2">
      <c r="A61" s="47"/>
      <c r="B61" s="26">
        <v>162861</v>
      </c>
      <c r="C61" s="26">
        <v>6</v>
      </c>
      <c r="D61" s="27">
        <v>2.4305555555555556E-2</v>
      </c>
    </row>
    <row r="62" spans="1:14" x14ac:dyDescent="0.2">
      <c r="A62" s="47"/>
      <c r="B62" s="26">
        <v>169560</v>
      </c>
      <c r="C62" s="26">
        <v>5</v>
      </c>
      <c r="D62" s="27">
        <v>4.5138888888888888E-2</v>
      </c>
    </row>
    <row r="63" spans="1:14" x14ac:dyDescent="0.2">
      <c r="A63" s="47"/>
      <c r="B63" s="26">
        <v>169935</v>
      </c>
      <c r="C63" s="26">
        <v>14</v>
      </c>
      <c r="D63" s="27">
        <v>0.15972222222222224</v>
      </c>
    </row>
    <row r="64" spans="1:14" x14ac:dyDescent="0.2">
      <c r="A64" s="47"/>
      <c r="B64" s="26">
        <v>170953</v>
      </c>
      <c r="C64" s="26">
        <v>5</v>
      </c>
      <c r="D64" s="27">
        <v>2.6388888888888889E-2</v>
      </c>
    </row>
    <row r="65" spans="1:4" x14ac:dyDescent="0.2">
      <c r="A65" s="47"/>
      <c r="B65" s="26">
        <v>171646</v>
      </c>
      <c r="C65" s="26">
        <v>6</v>
      </c>
      <c r="D65" s="27">
        <v>9.375E-2</v>
      </c>
    </row>
    <row r="66" spans="1:4" x14ac:dyDescent="0.2">
      <c r="A66" s="47"/>
      <c r="B66" s="26">
        <v>122770</v>
      </c>
      <c r="C66" s="26">
        <v>5</v>
      </c>
      <c r="D66" s="27">
        <v>4.9305555555555554E-2</v>
      </c>
    </row>
    <row r="67" spans="1:4" x14ac:dyDescent="0.2">
      <c r="A67" s="47"/>
      <c r="B67" s="26">
        <v>173278</v>
      </c>
      <c r="C67" s="26">
        <v>6</v>
      </c>
      <c r="D67" s="27">
        <v>6.6666666666666666E-2</v>
      </c>
    </row>
    <row r="68" spans="1:4" x14ac:dyDescent="0.2">
      <c r="A68" s="47"/>
      <c r="B68" s="26">
        <v>175242</v>
      </c>
      <c r="C68" s="26">
        <v>8</v>
      </c>
      <c r="D68" s="27">
        <v>5.6944444444444443E-2</v>
      </c>
    </row>
    <row r="69" spans="1:4" x14ac:dyDescent="0.2">
      <c r="A69" s="47"/>
      <c r="B69" s="26">
        <v>183990</v>
      </c>
      <c r="C69" s="26">
        <v>15</v>
      </c>
      <c r="D69" s="27">
        <v>0.22500000000000001</v>
      </c>
    </row>
    <row r="70" spans="1:4" x14ac:dyDescent="0.2">
      <c r="A70" s="47"/>
      <c r="B70" s="26">
        <v>208751</v>
      </c>
      <c r="C70" s="26">
        <v>12</v>
      </c>
      <c r="D70" s="42">
        <v>0.15277777777777776</v>
      </c>
    </row>
    <row r="71" spans="1:4" x14ac:dyDescent="0.2">
      <c r="A71" s="47"/>
      <c r="B71" s="26">
        <v>212878</v>
      </c>
      <c r="C71" s="26">
        <v>12</v>
      </c>
      <c r="D71" s="27">
        <v>7.8472222222222221E-2</v>
      </c>
    </row>
    <row r="72" spans="1:4" x14ac:dyDescent="0.2">
      <c r="A72" s="47"/>
      <c r="B72" s="26">
        <v>212889</v>
      </c>
      <c r="C72" s="26">
        <v>11</v>
      </c>
      <c r="D72" s="27">
        <v>0.17500000000000002</v>
      </c>
    </row>
    <row r="73" spans="1:4" x14ac:dyDescent="0.2">
      <c r="A73" s="47"/>
      <c r="B73" s="26">
        <v>214744</v>
      </c>
      <c r="C73" s="26">
        <v>5</v>
      </c>
      <c r="D73" s="27">
        <v>3.1944444444444449E-2</v>
      </c>
    </row>
    <row r="74" spans="1:4" x14ac:dyDescent="0.2">
      <c r="A74" s="47"/>
      <c r="B74" s="26">
        <v>216815</v>
      </c>
      <c r="C74" s="26">
        <v>5</v>
      </c>
      <c r="D74" s="27">
        <v>6.1805555555555558E-2</v>
      </c>
    </row>
    <row r="75" spans="1:4" x14ac:dyDescent="0.2">
      <c r="A75" s="47"/>
      <c r="B75" s="26">
        <v>218945</v>
      </c>
      <c r="C75" s="26">
        <v>5</v>
      </c>
      <c r="D75" s="27">
        <v>6.1111111111111116E-2</v>
      </c>
    </row>
    <row r="76" spans="1:4" x14ac:dyDescent="0.2">
      <c r="A76" s="47"/>
      <c r="B76" s="26">
        <v>219351</v>
      </c>
      <c r="C76" s="26">
        <v>35</v>
      </c>
      <c r="D76" s="27">
        <v>0.32777777777777778</v>
      </c>
    </row>
    <row r="77" spans="1:4" x14ac:dyDescent="0.2">
      <c r="A77" s="47"/>
      <c r="B77" s="26">
        <v>219389</v>
      </c>
      <c r="C77" s="26">
        <v>19</v>
      </c>
      <c r="D77" s="27">
        <v>0.125</v>
      </c>
    </row>
    <row r="78" spans="1:4" x14ac:dyDescent="0.2">
      <c r="A78" s="47"/>
      <c r="B78" s="26">
        <v>222531</v>
      </c>
      <c r="C78" s="26">
        <v>6</v>
      </c>
      <c r="D78" s="27">
        <v>3.9583333333333331E-2</v>
      </c>
    </row>
    <row r="79" spans="1:4" x14ac:dyDescent="0.2">
      <c r="A79" s="47"/>
      <c r="B79" s="26">
        <v>229362</v>
      </c>
      <c r="C79" s="26">
        <v>12</v>
      </c>
      <c r="D79" s="27">
        <v>0.13263888888888889</v>
      </c>
    </row>
    <row r="80" spans="1:4" x14ac:dyDescent="0.2">
      <c r="A80" s="47"/>
      <c r="B80" s="26">
        <v>231465</v>
      </c>
      <c r="C80" s="26">
        <v>5</v>
      </c>
      <c r="D80" s="27">
        <v>6.5277777777777782E-2</v>
      </c>
    </row>
    <row r="81" spans="1:4" x14ac:dyDescent="0.2">
      <c r="A81" s="47"/>
      <c r="B81" s="26">
        <v>496989</v>
      </c>
      <c r="C81" s="26">
        <v>5</v>
      </c>
      <c r="D81" s="27">
        <v>5.5555555555555552E-2</v>
      </c>
    </row>
    <row r="82" spans="1:4" ht="13.5" thickBot="1" x14ac:dyDescent="0.25">
      <c r="A82" s="48"/>
      <c r="B82" s="28">
        <v>58977</v>
      </c>
      <c r="C82" s="28">
        <v>5</v>
      </c>
      <c r="D82" s="38">
        <v>5.9027777777777783E-2</v>
      </c>
    </row>
    <row r="83" spans="1:4" ht="13.5" thickBot="1" x14ac:dyDescent="0.25">
      <c r="C83" s="30">
        <f>SUM(C54:C82)</f>
        <v>317</v>
      </c>
      <c r="D83" s="31">
        <f>SUM(D54:D82)</f>
        <v>3.1673611111111106</v>
      </c>
    </row>
    <row r="84" spans="1:4" ht="13.5" thickBot="1" x14ac:dyDescent="0.25"/>
    <row r="85" spans="1:4" ht="13.5" thickBot="1" x14ac:dyDescent="0.25">
      <c r="A85" s="52" t="s">
        <v>33</v>
      </c>
      <c r="B85" s="36" t="s">
        <v>43</v>
      </c>
      <c r="C85" s="36" t="s">
        <v>44</v>
      </c>
      <c r="D85" s="36" t="s">
        <v>42</v>
      </c>
    </row>
    <row r="86" spans="1:4" x14ac:dyDescent="0.2">
      <c r="A86" s="53"/>
      <c r="B86" s="34">
        <v>109142</v>
      </c>
      <c r="C86" s="34">
        <v>15</v>
      </c>
      <c r="D86" s="35">
        <v>0.1125</v>
      </c>
    </row>
    <row r="87" spans="1:4" x14ac:dyDescent="0.2">
      <c r="A87" s="53"/>
      <c r="B87" s="26">
        <v>110252</v>
      </c>
      <c r="C87" s="26">
        <v>11</v>
      </c>
      <c r="D87" s="27">
        <v>0.10069444444444443</v>
      </c>
    </row>
    <row r="88" spans="1:4" x14ac:dyDescent="0.2">
      <c r="A88" s="53"/>
      <c r="B88" s="26">
        <v>112202</v>
      </c>
      <c r="C88" s="26">
        <v>5</v>
      </c>
      <c r="D88" s="27">
        <v>4.1666666666666664E-2</v>
      </c>
    </row>
    <row r="89" spans="1:4" x14ac:dyDescent="0.2">
      <c r="A89" s="53"/>
      <c r="B89" s="26">
        <v>114722</v>
      </c>
      <c r="C89" s="26">
        <v>8</v>
      </c>
      <c r="D89" s="42">
        <v>0.10069444444444443</v>
      </c>
    </row>
    <row r="90" spans="1:4" x14ac:dyDescent="0.2">
      <c r="A90" s="53"/>
      <c r="B90" s="26">
        <v>120111</v>
      </c>
      <c r="C90" s="26">
        <v>7</v>
      </c>
      <c r="D90" s="27">
        <v>5.2083333333333336E-2</v>
      </c>
    </row>
    <row r="91" spans="1:4" x14ac:dyDescent="0.2">
      <c r="A91" s="53"/>
      <c r="B91" s="26">
        <v>125393</v>
      </c>
      <c r="C91" s="26">
        <v>10</v>
      </c>
      <c r="D91" s="27">
        <v>7.4999999999999997E-2</v>
      </c>
    </row>
    <row r="92" spans="1:4" x14ac:dyDescent="0.2">
      <c r="A92" s="53"/>
      <c r="B92" s="26">
        <v>129072</v>
      </c>
      <c r="C92" s="26">
        <v>5</v>
      </c>
      <c r="D92" s="27">
        <v>3.4027777777777775E-2</v>
      </c>
    </row>
    <row r="93" spans="1:4" x14ac:dyDescent="0.2">
      <c r="A93" s="53"/>
      <c r="B93" s="26">
        <v>136492</v>
      </c>
      <c r="C93" s="26">
        <v>9</v>
      </c>
      <c r="D93" s="27">
        <v>7.6388888888888895E-2</v>
      </c>
    </row>
    <row r="94" spans="1:4" x14ac:dyDescent="0.2">
      <c r="A94" s="53"/>
      <c r="B94" s="26">
        <v>152206</v>
      </c>
      <c r="C94" s="26">
        <v>7</v>
      </c>
      <c r="D94" s="27">
        <v>4.7916666666666663E-2</v>
      </c>
    </row>
    <row r="95" spans="1:4" x14ac:dyDescent="0.2">
      <c r="A95" s="53"/>
      <c r="B95" s="26">
        <v>157891</v>
      </c>
      <c r="C95" s="26">
        <v>10</v>
      </c>
      <c r="D95" s="27">
        <v>0.14375000000000002</v>
      </c>
    </row>
    <row r="96" spans="1:4" x14ac:dyDescent="0.2">
      <c r="A96" s="53"/>
      <c r="B96" s="26">
        <v>164139</v>
      </c>
      <c r="C96" s="26">
        <v>12</v>
      </c>
      <c r="D96" s="27">
        <v>8.6805555555555566E-2</v>
      </c>
    </row>
    <row r="97" spans="1:4" x14ac:dyDescent="0.2">
      <c r="A97" s="53"/>
      <c r="B97" s="26">
        <v>165766</v>
      </c>
      <c r="C97" s="26">
        <v>8</v>
      </c>
      <c r="D97" s="27">
        <v>8.5416666666666655E-2</v>
      </c>
    </row>
    <row r="98" spans="1:4" x14ac:dyDescent="0.2">
      <c r="A98" s="53"/>
      <c r="B98" s="26">
        <v>170786</v>
      </c>
      <c r="C98" s="26">
        <v>6</v>
      </c>
      <c r="D98" s="27">
        <v>5.2777777777777778E-2</v>
      </c>
    </row>
    <row r="99" spans="1:4" x14ac:dyDescent="0.2">
      <c r="A99" s="53"/>
      <c r="B99" s="26">
        <v>175943</v>
      </c>
      <c r="C99" s="26">
        <v>11</v>
      </c>
      <c r="D99" s="27">
        <v>0.10069444444444443</v>
      </c>
    </row>
    <row r="100" spans="1:4" x14ac:dyDescent="0.2">
      <c r="A100" s="53"/>
      <c r="B100" s="26">
        <v>194899</v>
      </c>
      <c r="C100" s="26">
        <v>22</v>
      </c>
      <c r="D100" s="27">
        <v>0.15138888888888888</v>
      </c>
    </row>
    <row r="101" spans="1:4" x14ac:dyDescent="0.2">
      <c r="A101" s="53"/>
      <c r="B101" s="26">
        <v>197894</v>
      </c>
      <c r="C101" s="26">
        <v>8</v>
      </c>
      <c r="D101" s="27">
        <v>6.5277777777777782E-2</v>
      </c>
    </row>
    <row r="102" spans="1:4" x14ac:dyDescent="0.2">
      <c r="A102" s="53"/>
      <c r="B102" s="26">
        <v>206093</v>
      </c>
      <c r="C102" s="26">
        <v>5</v>
      </c>
      <c r="D102" s="27">
        <v>4.7222222222222221E-2</v>
      </c>
    </row>
    <row r="103" spans="1:4" x14ac:dyDescent="0.2">
      <c r="A103" s="53"/>
      <c r="B103" s="26">
        <v>212137</v>
      </c>
      <c r="C103" s="26">
        <v>6</v>
      </c>
      <c r="D103" s="27">
        <v>3.7499999999999999E-2</v>
      </c>
    </row>
    <row r="104" spans="1:4" x14ac:dyDescent="0.2">
      <c r="A104" s="53"/>
      <c r="B104" s="26">
        <v>216174</v>
      </c>
      <c r="C104" s="26">
        <v>8</v>
      </c>
      <c r="D104" s="27">
        <v>5.6250000000000001E-2</v>
      </c>
    </row>
    <row r="105" spans="1:4" x14ac:dyDescent="0.2">
      <c r="A105" s="53"/>
      <c r="B105" s="26">
        <v>58816</v>
      </c>
      <c r="C105" s="26">
        <v>6</v>
      </c>
      <c r="D105" s="27">
        <v>5.7638888888888885E-2</v>
      </c>
    </row>
    <row r="106" spans="1:4" ht="13.5" thickBot="1" x14ac:dyDescent="0.25">
      <c r="A106" s="54"/>
      <c r="B106" s="28">
        <v>70836</v>
      </c>
      <c r="C106" s="28">
        <v>5</v>
      </c>
      <c r="D106" s="38">
        <v>6.25E-2</v>
      </c>
    </row>
    <row r="107" spans="1:4" ht="13.5" thickBot="1" x14ac:dyDescent="0.25">
      <c r="C107" s="32">
        <f>SUM(C86:C106)</f>
        <v>184</v>
      </c>
      <c r="D107" s="20">
        <f>SUM(D86:D106)</f>
        <v>1.5881944444444442</v>
      </c>
    </row>
  </sheetData>
  <mergeCells count="14">
    <mergeCell ref="A9:A30"/>
    <mergeCell ref="A1:D1"/>
    <mergeCell ref="F3:F13"/>
    <mergeCell ref="F16:F25"/>
    <mergeCell ref="K3:K12"/>
    <mergeCell ref="F1:I1"/>
    <mergeCell ref="K1:N1"/>
    <mergeCell ref="A3:A6"/>
    <mergeCell ref="K15:K28"/>
    <mergeCell ref="A53:A82"/>
    <mergeCell ref="K42:K51"/>
    <mergeCell ref="A85:A106"/>
    <mergeCell ref="K31:K39"/>
    <mergeCell ref="A33:A50"/>
  </mergeCells>
  <pageMargins left="0.7" right="0.7" top="0.75" bottom="0.75" header="0.3" footer="0.3"/>
  <pageSetup orientation="portrait" horizontalDpi="0" verticalDpi="0" r:id="rId1"/>
  <ignoredErrors>
    <ignoredError sqref="B4:B6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31"/>
  <sheetViews>
    <sheetView tabSelected="1" workbookViewId="0">
      <selection activeCell="H13" sqref="H13"/>
    </sheetView>
  </sheetViews>
  <sheetFormatPr baseColWidth="10" defaultColWidth="4.7109375" defaultRowHeight="15" x14ac:dyDescent="0.25"/>
  <cols>
    <col min="1" max="1" width="4.5703125" style="1" customWidth="1"/>
    <col min="2" max="3" width="15.28515625" style="1" bestFit="1" customWidth="1"/>
    <col min="4" max="4" width="13.28515625" style="1" customWidth="1"/>
    <col min="5" max="19" width="4.7109375" style="1"/>
    <col min="20" max="20" width="13" style="1" bestFit="1" customWidth="1"/>
    <col min="21" max="21" width="13.42578125" style="1" bestFit="1" customWidth="1"/>
    <col min="22" max="22" width="14" style="1" bestFit="1" customWidth="1"/>
    <col min="23" max="23" width="14.7109375" style="1" bestFit="1" customWidth="1"/>
    <col min="24" max="16384" width="4.7109375" style="1"/>
  </cols>
  <sheetData>
    <row r="1" spans="1:23" ht="16.5" thickBot="1" x14ac:dyDescent="0.3">
      <c r="A1" s="61" t="s">
        <v>0</v>
      </c>
      <c r="B1" s="61"/>
      <c r="C1" s="61"/>
      <c r="D1" s="61"/>
      <c r="E1" s="61"/>
      <c r="F1" s="61"/>
      <c r="G1" s="61"/>
      <c r="H1" s="61"/>
      <c r="I1" s="61"/>
      <c r="J1" s="12"/>
      <c r="K1" s="12"/>
      <c r="L1" s="12"/>
      <c r="M1" s="12"/>
      <c r="T1" s="59" t="s">
        <v>1</v>
      </c>
      <c r="U1" s="60"/>
      <c r="V1" s="60"/>
      <c r="W1" s="60"/>
    </row>
    <row r="2" spans="1:23" ht="15.75" thickBot="1" x14ac:dyDescent="0.3">
      <c r="A2" s="61"/>
      <c r="B2" s="61"/>
      <c r="C2" s="61"/>
      <c r="D2" s="61"/>
      <c r="E2" s="61"/>
      <c r="F2" s="61"/>
      <c r="G2" s="61"/>
      <c r="H2" s="61"/>
      <c r="I2" s="61"/>
      <c r="J2" s="12"/>
      <c r="K2" s="12"/>
      <c r="L2" s="12"/>
      <c r="M2" s="12"/>
      <c r="T2" s="6" t="s">
        <v>2</v>
      </c>
      <c r="U2" s="7" t="s">
        <v>3</v>
      </c>
      <c r="V2" s="8" t="s">
        <v>4</v>
      </c>
      <c r="W2" s="9" t="s">
        <v>5</v>
      </c>
    </row>
    <row r="3" spans="1:23" x14ac:dyDescent="0.2">
      <c r="T3" s="2" t="s">
        <v>8</v>
      </c>
      <c r="U3" s="2" t="s">
        <v>16</v>
      </c>
      <c r="V3" s="2" t="s">
        <v>22</v>
      </c>
      <c r="W3" s="4" t="s">
        <v>30</v>
      </c>
    </row>
    <row r="4" spans="1:23" x14ac:dyDescent="0.2">
      <c r="A4" s="63" t="s">
        <v>6</v>
      </c>
      <c r="B4" s="63"/>
      <c r="C4" s="63"/>
      <c r="D4" s="63"/>
      <c r="E4" s="63"/>
      <c r="F4" s="62" t="s">
        <v>4</v>
      </c>
      <c r="G4" s="62"/>
      <c r="H4" s="62"/>
      <c r="I4" s="62"/>
      <c r="T4" s="3" t="s">
        <v>9</v>
      </c>
      <c r="U4" s="3" t="s">
        <v>17</v>
      </c>
      <c r="V4" s="3" t="s">
        <v>23</v>
      </c>
      <c r="W4" s="5" t="s">
        <v>31</v>
      </c>
    </row>
    <row r="5" spans="1:23" x14ac:dyDescent="0.2">
      <c r="F5" s="10"/>
      <c r="G5" s="10"/>
      <c r="H5" s="10"/>
      <c r="I5" s="10"/>
      <c r="T5" s="3" t="s">
        <v>10</v>
      </c>
      <c r="U5" s="3" t="s">
        <v>18</v>
      </c>
      <c r="V5" s="3" t="s">
        <v>24</v>
      </c>
      <c r="W5" s="5" t="s">
        <v>32</v>
      </c>
    </row>
    <row r="6" spans="1:23" x14ac:dyDescent="0.2">
      <c r="A6" s="63" t="s">
        <v>7</v>
      </c>
      <c r="B6" s="63"/>
      <c r="C6" s="63"/>
      <c r="D6" s="63"/>
      <c r="E6" s="63"/>
      <c r="F6" s="62" t="s">
        <v>25</v>
      </c>
      <c r="G6" s="62"/>
      <c r="H6" s="62"/>
      <c r="I6" s="62"/>
      <c r="T6" s="3" t="s">
        <v>11</v>
      </c>
      <c r="U6" s="3" t="s">
        <v>19</v>
      </c>
      <c r="V6" s="3" t="s">
        <v>25</v>
      </c>
      <c r="W6" s="5" t="s">
        <v>33</v>
      </c>
    </row>
    <row r="7" spans="1:23" x14ac:dyDescent="0.2">
      <c r="T7" s="3" t="s">
        <v>12</v>
      </c>
      <c r="U7" s="3" t="s">
        <v>20</v>
      </c>
      <c r="V7" s="3" t="s">
        <v>26</v>
      </c>
      <c r="W7" s="5" t="s">
        <v>34</v>
      </c>
    </row>
    <row r="8" spans="1:23" ht="17.25" x14ac:dyDescent="0.3">
      <c r="A8"/>
      <c r="B8" s="92" t="str">
        <f>SELZONA&amp;" - "&amp;SELBASE</f>
        <v>NORTE - HQ</v>
      </c>
      <c r="C8" s="93"/>
      <c r="D8" s="94"/>
      <c r="T8" s="3" t="s">
        <v>13</v>
      </c>
      <c r="U8" s="3" t="s">
        <v>21</v>
      </c>
      <c r="V8" s="3" t="s">
        <v>27</v>
      </c>
      <c r="W8" s="5" t="s">
        <v>35</v>
      </c>
    </row>
    <row r="9" spans="1:23" ht="20.100000000000001" customHeight="1" thickBot="1" x14ac:dyDescent="0.25">
      <c r="B9" s="87" t="s">
        <v>51</v>
      </c>
      <c r="C9" s="87" t="s">
        <v>52</v>
      </c>
      <c r="D9" s="87" t="s">
        <v>53</v>
      </c>
      <c r="T9" s="3" t="s">
        <v>14</v>
      </c>
      <c r="U9" s="3"/>
      <c r="V9" s="3" t="s">
        <v>28</v>
      </c>
      <c r="W9" s="5" t="s">
        <v>36</v>
      </c>
    </row>
    <row r="10" spans="1:23" ht="15.75" thickBot="1" x14ac:dyDescent="0.25">
      <c r="B10" s="88">
        <f>COUNT(B13:B50)</f>
        <v>9</v>
      </c>
      <c r="C10" s="86">
        <f>SUM(C13:C50)</f>
        <v>116</v>
      </c>
      <c r="D10" s="20">
        <f>SUM(D13:D50)</f>
        <v>1.0208333333333333</v>
      </c>
      <c r="T10" s="3" t="s">
        <v>15</v>
      </c>
      <c r="U10" s="3"/>
      <c r="V10" s="3" t="s">
        <v>29</v>
      </c>
      <c r="W10" s="5"/>
    </row>
    <row r="11" spans="1:23" ht="15.75" thickBot="1" x14ac:dyDescent="0.3">
      <c r="T11" s="11"/>
      <c r="U11"/>
      <c r="V11"/>
      <c r="W11"/>
    </row>
    <row r="12" spans="1:23" x14ac:dyDescent="0.25">
      <c r="B12" s="85" t="s">
        <v>43</v>
      </c>
      <c r="C12" s="85" t="s">
        <v>41</v>
      </c>
      <c r="D12" s="85" t="s">
        <v>42</v>
      </c>
    </row>
    <row r="13" spans="1:23" x14ac:dyDescent="0.25">
      <c r="A13" s="45">
        <v>1</v>
      </c>
      <c r="B13" s="86">
        <f>IFERROR(VLOOKUP($A13,bdatos!$B$4:$G$153,4,0),"")</f>
        <v>112536</v>
      </c>
      <c r="C13" s="86">
        <f>IFERROR(VLOOKUP($A13,bdatos!$B$4:$G$153,5,0),"")</f>
        <v>5</v>
      </c>
      <c r="D13" s="89">
        <f>IFERROR(VLOOKUP($A13,bdatos!$B$4:$G$153,6,0),"")</f>
        <v>4.7916666666666663E-2</v>
      </c>
    </row>
    <row r="14" spans="1:23" x14ac:dyDescent="0.25">
      <c r="A14" s="45">
        <f>1+A13</f>
        <v>2</v>
      </c>
      <c r="B14" s="86">
        <f>IFERROR(VLOOKUP($A14,bdatos!$B$4:$G$153,4,0),"")</f>
        <v>142633</v>
      </c>
      <c r="C14" s="86">
        <f>IFERROR(VLOOKUP($A14,bdatos!$B$4:$G$153,5,0),"")</f>
        <v>42</v>
      </c>
      <c r="D14" s="89">
        <f>IFERROR(VLOOKUP($A14,bdatos!$B$4:$G$153,6,0),"")</f>
        <v>0.32777777777777778</v>
      </c>
    </row>
    <row r="15" spans="1:23" x14ac:dyDescent="0.25">
      <c r="A15" s="45">
        <f t="shared" ref="A15:A50" si="0">1+A14</f>
        <v>3</v>
      </c>
      <c r="B15" s="86">
        <f>IFERROR(VLOOKUP($A15,bdatos!$B$4:$G$153,4,0),"")</f>
        <v>156366</v>
      </c>
      <c r="C15" s="86">
        <f>IFERROR(VLOOKUP($A15,bdatos!$B$4:$G$153,5,0),"")</f>
        <v>6</v>
      </c>
      <c r="D15" s="89">
        <f>IFERROR(VLOOKUP($A15,bdatos!$B$4:$G$153,6,0),"")</f>
        <v>5.1388888888888894E-2</v>
      </c>
    </row>
    <row r="16" spans="1:23" x14ac:dyDescent="0.25">
      <c r="A16" s="45">
        <f t="shared" si="0"/>
        <v>4</v>
      </c>
      <c r="B16" s="86">
        <f>IFERROR(VLOOKUP($A16,bdatos!$B$4:$G$153,4,0),"")</f>
        <v>171274</v>
      </c>
      <c r="C16" s="86">
        <f>IFERROR(VLOOKUP($A16,bdatos!$B$4:$G$153,5,0),"")</f>
        <v>13</v>
      </c>
      <c r="D16" s="89">
        <f>IFERROR(VLOOKUP($A16,bdatos!$B$4:$G$153,6,0),"")</f>
        <v>0.10694444444444444</v>
      </c>
    </row>
    <row r="17" spans="1:4" x14ac:dyDescent="0.25">
      <c r="A17" s="45">
        <f t="shared" si="0"/>
        <v>5</v>
      </c>
      <c r="B17" s="86">
        <f>IFERROR(VLOOKUP($A17,bdatos!$B$4:$G$153,4,0),"")</f>
        <v>178278</v>
      </c>
      <c r="C17" s="86">
        <f>IFERROR(VLOOKUP($A17,bdatos!$B$4:$G$153,5,0),"")</f>
        <v>8</v>
      </c>
      <c r="D17" s="89">
        <f>IFERROR(VLOOKUP($A17,bdatos!$B$4:$G$153,6,0),"")</f>
        <v>7.1527777777777787E-2</v>
      </c>
    </row>
    <row r="18" spans="1:4" x14ac:dyDescent="0.25">
      <c r="A18" s="45">
        <f t="shared" si="0"/>
        <v>6</v>
      </c>
      <c r="B18" s="86">
        <f>IFERROR(VLOOKUP($A18,bdatos!$B$4:$G$153,4,0),"")</f>
        <v>203971</v>
      </c>
      <c r="C18" s="86">
        <f>IFERROR(VLOOKUP($A18,bdatos!$B$4:$G$153,5,0),"")</f>
        <v>6</v>
      </c>
      <c r="D18" s="89">
        <f>IFERROR(VLOOKUP($A18,bdatos!$B$4:$G$153,6,0),"")</f>
        <v>5.1388888888888894E-2</v>
      </c>
    </row>
    <row r="19" spans="1:4" x14ac:dyDescent="0.25">
      <c r="A19" s="45">
        <f t="shared" si="0"/>
        <v>7</v>
      </c>
      <c r="B19" s="86">
        <f>IFERROR(VLOOKUP($A19,bdatos!$B$4:$G$153,4,0),"")</f>
        <v>52051</v>
      </c>
      <c r="C19" s="86">
        <f>IFERROR(VLOOKUP($A19,bdatos!$B$4:$G$153,5,0),"")</f>
        <v>20</v>
      </c>
      <c r="D19" s="89">
        <f>IFERROR(VLOOKUP($A19,bdatos!$B$4:$G$153,6,0),"")</f>
        <v>0.22638888888888889</v>
      </c>
    </row>
    <row r="20" spans="1:4" x14ac:dyDescent="0.25">
      <c r="A20" s="45">
        <f t="shared" si="0"/>
        <v>8</v>
      </c>
      <c r="B20" s="86">
        <f>IFERROR(VLOOKUP($A20,bdatos!$B$4:$G$153,4,0),"")</f>
        <v>52281</v>
      </c>
      <c r="C20" s="86">
        <f>IFERROR(VLOOKUP($A20,bdatos!$B$4:$G$153,5,0),"")</f>
        <v>9</v>
      </c>
      <c r="D20" s="89">
        <f>IFERROR(VLOOKUP($A20,bdatos!$B$4:$G$153,6,0),"")</f>
        <v>7.013888888888889E-2</v>
      </c>
    </row>
    <row r="21" spans="1:4" x14ac:dyDescent="0.25">
      <c r="A21" s="45">
        <f t="shared" si="0"/>
        <v>9</v>
      </c>
      <c r="B21" s="86">
        <f>IFERROR(VLOOKUP($A21,bdatos!$B$4:$G$153,4,0),"")</f>
        <v>53755</v>
      </c>
      <c r="C21" s="86">
        <f>IFERROR(VLOOKUP($A21,bdatos!$B$4:$G$153,5,0),"")</f>
        <v>7</v>
      </c>
      <c r="D21" s="89">
        <f>IFERROR(VLOOKUP($A21,bdatos!$B$4:$G$153,6,0),"")</f>
        <v>6.7361111111111108E-2</v>
      </c>
    </row>
    <row r="22" spans="1:4" x14ac:dyDescent="0.25">
      <c r="A22" s="45">
        <f t="shared" si="0"/>
        <v>10</v>
      </c>
      <c r="B22" s="86" t="str">
        <f>IFERROR(VLOOKUP($A22,bdatos!$B$4:$G$153,4,0),"")</f>
        <v/>
      </c>
      <c r="C22" s="86" t="str">
        <f>IFERROR(VLOOKUP($A22,bdatos!$B$4:$G$153,5,0),"")</f>
        <v/>
      </c>
      <c r="D22" s="89" t="str">
        <f>IFERROR(VLOOKUP($A22,bdatos!$B$4:$G$153,6,0),"")</f>
        <v/>
      </c>
    </row>
    <row r="23" spans="1:4" x14ac:dyDescent="0.25">
      <c r="A23" s="45">
        <f t="shared" si="0"/>
        <v>11</v>
      </c>
      <c r="B23" s="86" t="str">
        <f>IFERROR(VLOOKUP($A23,bdatos!$B$4:$G$153,4,0),"")</f>
        <v/>
      </c>
      <c r="C23" s="86" t="str">
        <f>IFERROR(VLOOKUP($A23,bdatos!$B$4:$G$153,5,0),"")</f>
        <v/>
      </c>
      <c r="D23" s="89" t="str">
        <f>IFERROR(VLOOKUP($A23,bdatos!$B$4:$G$153,6,0),"")</f>
        <v/>
      </c>
    </row>
    <row r="24" spans="1:4" x14ac:dyDescent="0.25">
      <c r="A24" s="45">
        <f t="shared" si="0"/>
        <v>12</v>
      </c>
      <c r="B24" s="86" t="str">
        <f>IFERROR(VLOOKUP($A24,bdatos!$B$4:$G$153,4,0),"")</f>
        <v/>
      </c>
      <c r="C24" s="86" t="str">
        <f>IFERROR(VLOOKUP($A24,bdatos!$B$4:$G$153,5,0),"")</f>
        <v/>
      </c>
      <c r="D24" s="89" t="str">
        <f>IFERROR(VLOOKUP($A24,bdatos!$B$4:$G$153,6,0),"")</f>
        <v/>
      </c>
    </row>
    <row r="25" spans="1:4" x14ac:dyDescent="0.25">
      <c r="A25" s="45">
        <f t="shared" si="0"/>
        <v>13</v>
      </c>
      <c r="B25" s="86" t="str">
        <f>IFERROR(VLOOKUP($A25,bdatos!$B$4:$G$153,4,0),"")</f>
        <v/>
      </c>
      <c r="C25" s="86" t="str">
        <f>IFERROR(VLOOKUP($A25,bdatos!$B$4:$G$153,5,0),"")</f>
        <v/>
      </c>
      <c r="D25" s="89" t="str">
        <f>IFERROR(VLOOKUP($A25,bdatos!$B$4:$G$153,6,0),"")</f>
        <v/>
      </c>
    </row>
    <row r="26" spans="1:4" x14ac:dyDescent="0.25">
      <c r="A26" s="45">
        <f t="shared" si="0"/>
        <v>14</v>
      </c>
      <c r="B26" s="86" t="str">
        <f>IFERROR(VLOOKUP($A26,bdatos!$B$4:$G$153,4,0),"")</f>
        <v/>
      </c>
      <c r="C26" s="86" t="str">
        <f>IFERROR(VLOOKUP($A26,bdatos!$B$4:$G$153,5,0),"")</f>
        <v/>
      </c>
      <c r="D26" s="89" t="str">
        <f>IFERROR(VLOOKUP($A26,bdatos!$B$4:$G$153,6,0),"")</f>
        <v/>
      </c>
    </row>
    <row r="27" spans="1:4" x14ac:dyDescent="0.25">
      <c r="A27" s="45">
        <f t="shared" si="0"/>
        <v>15</v>
      </c>
      <c r="B27" s="86" t="str">
        <f>IFERROR(VLOOKUP($A27,bdatos!$B$4:$G$153,4,0),"")</f>
        <v/>
      </c>
      <c r="C27" s="86" t="str">
        <f>IFERROR(VLOOKUP($A27,bdatos!$B$4:$G$153,5,0),"")</f>
        <v/>
      </c>
      <c r="D27" s="89" t="str">
        <f>IFERROR(VLOOKUP($A27,bdatos!$B$4:$G$153,6,0),"")</f>
        <v/>
      </c>
    </row>
    <row r="28" spans="1:4" x14ac:dyDescent="0.25">
      <c r="A28" s="45">
        <f t="shared" si="0"/>
        <v>16</v>
      </c>
      <c r="B28" s="86" t="str">
        <f>IFERROR(VLOOKUP($A28,bdatos!$B$4:$G$153,4,0),"")</f>
        <v/>
      </c>
      <c r="C28" s="86" t="str">
        <f>IFERROR(VLOOKUP($A28,bdatos!$B$4:$G$153,5,0),"")</f>
        <v/>
      </c>
      <c r="D28" s="89" t="str">
        <f>IFERROR(VLOOKUP($A28,bdatos!$B$4:$G$153,6,0),"")</f>
        <v/>
      </c>
    </row>
    <row r="29" spans="1:4" x14ac:dyDescent="0.25">
      <c r="A29" s="45">
        <f t="shared" si="0"/>
        <v>17</v>
      </c>
      <c r="B29" s="86" t="str">
        <f>IFERROR(VLOOKUP($A29,bdatos!$B$4:$G$153,4,0),"")</f>
        <v/>
      </c>
      <c r="C29" s="86" t="str">
        <f>IFERROR(VLOOKUP($A29,bdatos!$B$4:$G$153,5,0),"")</f>
        <v/>
      </c>
      <c r="D29" s="89" t="str">
        <f>IFERROR(VLOOKUP($A29,bdatos!$B$4:$G$153,6,0),"")</f>
        <v/>
      </c>
    </row>
    <row r="30" spans="1:4" x14ac:dyDescent="0.25">
      <c r="A30" s="45">
        <f t="shared" si="0"/>
        <v>18</v>
      </c>
      <c r="B30" s="86" t="str">
        <f>IFERROR(VLOOKUP($A30,bdatos!$B$4:$G$153,4,0),"")</f>
        <v/>
      </c>
      <c r="C30" s="86" t="str">
        <f>IFERROR(VLOOKUP($A30,bdatos!$B$4:$G$153,5,0),"")</f>
        <v/>
      </c>
      <c r="D30" s="89" t="str">
        <f>IFERROR(VLOOKUP($A30,bdatos!$B$4:$G$153,6,0),"")</f>
        <v/>
      </c>
    </row>
    <row r="31" spans="1:4" x14ac:dyDescent="0.25">
      <c r="A31" s="45">
        <f t="shared" si="0"/>
        <v>19</v>
      </c>
      <c r="B31" s="86" t="str">
        <f>IFERROR(VLOOKUP($A31,bdatos!$B$4:$G$153,4,0),"")</f>
        <v/>
      </c>
      <c r="C31" s="86" t="str">
        <f>IFERROR(VLOOKUP($A31,bdatos!$B$4:$G$153,5,0),"")</f>
        <v/>
      </c>
      <c r="D31" s="89" t="str">
        <f>IFERROR(VLOOKUP($A31,bdatos!$B$4:$G$153,6,0),"")</f>
        <v/>
      </c>
    </row>
    <row r="32" spans="1:4" x14ac:dyDescent="0.25">
      <c r="A32" s="45">
        <f t="shared" si="0"/>
        <v>20</v>
      </c>
      <c r="B32" s="86" t="str">
        <f>IFERROR(VLOOKUP($A32,bdatos!$B$4:$G$153,4,0),"")</f>
        <v/>
      </c>
      <c r="C32" s="86" t="str">
        <f>IFERROR(VLOOKUP($A32,bdatos!$B$4:$G$153,5,0),"")</f>
        <v/>
      </c>
      <c r="D32" s="89" t="str">
        <f>IFERROR(VLOOKUP($A32,bdatos!$B$4:$G$153,6,0),"")</f>
        <v/>
      </c>
    </row>
    <row r="33" spans="1:4" x14ac:dyDescent="0.25">
      <c r="A33" s="45">
        <f t="shared" si="0"/>
        <v>21</v>
      </c>
      <c r="B33" s="86" t="str">
        <f>IFERROR(VLOOKUP($A33,bdatos!$B$4:$G$153,4,0),"")</f>
        <v/>
      </c>
      <c r="C33" s="86" t="str">
        <f>IFERROR(VLOOKUP($A33,bdatos!$B$4:$G$153,5,0),"")</f>
        <v/>
      </c>
      <c r="D33" s="89" t="str">
        <f>IFERROR(VLOOKUP($A33,bdatos!$B$4:$G$153,6,0),"")</f>
        <v/>
      </c>
    </row>
    <row r="34" spans="1:4" x14ac:dyDescent="0.25">
      <c r="A34" s="45">
        <f t="shared" si="0"/>
        <v>22</v>
      </c>
      <c r="B34" s="86" t="str">
        <f>IFERROR(VLOOKUP($A34,bdatos!$B$4:$G$153,4,0),"")</f>
        <v/>
      </c>
      <c r="C34" s="86" t="str">
        <f>IFERROR(VLOOKUP($A34,bdatos!$B$4:$G$153,5,0),"")</f>
        <v/>
      </c>
      <c r="D34" s="89" t="str">
        <f>IFERROR(VLOOKUP($A34,bdatos!$B$4:$G$153,6,0),"")</f>
        <v/>
      </c>
    </row>
    <row r="35" spans="1:4" x14ac:dyDescent="0.25">
      <c r="A35" s="45">
        <f t="shared" si="0"/>
        <v>23</v>
      </c>
      <c r="B35" s="86" t="str">
        <f>IFERROR(VLOOKUP($A35,bdatos!$B$4:$G$153,4,0),"")</f>
        <v/>
      </c>
      <c r="C35" s="86" t="str">
        <f>IFERROR(VLOOKUP($A35,bdatos!$B$4:$G$153,5,0),"")</f>
        <v/>
      </c>
      <c r="D35" s="89" t="str">
        <f>IFERROR(VLOOKUP($A35,bdatos!$B$4:$G$153,6,0),"")</f>
        <v/>
      </c>
    </row>
    <row r="36" spans="1:4" x14ac:dyDescent="0.25">
      <c r="A36" s="45">
        <f t="shared" si="0"/>
        <v>24</v>
      </c>
      <c r="B36" s="86" t="str">
        <f>IFERROR(VLOOKUP($A36,bdatos!$B$4:$G$153,4,0),"")</f>
        <v/>
      </c>
      <c r="C36" s="86" t="str">
        <f>IFERROR(VLOOKUP($A36,bdatos!$B$4:$G$153,5,0),"")</f>
        <v/>
      </c>
      <c r="D36" s="89" t="str">
        <f>IFERROR(VLOOKUP($A36,bdatos!$B$4:$G$153,6,0),"")</f>
        <v/>
      </c>
    </row>
    <row r="37" spans="1:4" x14ac:dyDescent="0.25">
      <c r="A37" s="45">
        <f t="shared" si="0"/>
        <v>25</v>
      </c>
      <c r="B37" s="86" t="str">
        <f>IFERROR(VLOOKUP($A37,bdatos!$B$4:$G$153,4,0),"")</f>
        <v/>
      </c>
      <c r="C37" s="86" t="str">
        <f>IFERROR(VLOOKUP($A37,bdatos!$B$4:$G$153,5,0),"")</f>
        <v/>
      </c>
      <c r="D37" s="89" t="str">
        <f>IFERROR(VLOOKUP($A37,bdatos!$B$4:$G$153,6,0),"")</f>
        <v/>
      </c>
    </row>
    <row r="38" spans="1:4" x14ac:dyDescent="0.25">
      <c r="A38" s="45">
        <f t="shared" si="0"/>
        <v>26</v>
      </c>
      <c r="B38" s="86" t="str">
        <f>IFERROR(VLOOKUP($A38,bdatos!$B$4:$G$153,4,0),"")</f>
        <v/>
      </c>
      <c r="C38" s="86" t="str">
        <f>IFERROR(VLOOKUP($A38,bdatos!$B$4:$G$153,5,0),"")</f>
        <v/>
      </c>
      <c r="D38" s="89" t="str">
        <f>IFERROR(VLOOKUP($A38,bdatos!$B$4:$G$153,6,0),"")</f>
        <v/>
      </c>
    </row>
    <row r="39" spans="1:4" x14ac:dyDescent="0.25">
      <c r="A39" s="45">
        <f t="shared" si="0"/>
        <v>27</v>
      </c>
      <c r="B39" s="86" t="str">
        <f>IFERROR(VLOOKUP($A39,bdatos!$B$4:$G$153,4,0),"")</f>
        <v/>
      </c>
      <c r="C39" s="86" t="str">
        <f>IFERROR(VLOOKUP($A39,bdatos!$B$4:$G$153,5,0),"")</f>
        <v/>
      </c>
      <c r="D39" s="89" t="str">
        <f>IFERROR(VLOOKUP($A39,bdatos!$B$4:$G$153,6,0),"")</f>
        <v/>
      </c>
    </row>
    <row r="40" spans="1:4" x14ac:dyDescent="0.25">
      <c r="A40" s="45">
        <f t="shared" si="0"/>
        <v>28</v>
      </c>
      <c r="B40" s="86" t="str">
        <f>IFERROR(VLOOKUP($A40,bdatos!$B$4:$G$153,4,0),"")</f>
        <v/>
      </c>
      <c r="C40" s="86" t="str">
        <f>IFERROR(VLOOKUP($A40,bdatos!$B$4:$G$153,5,0),"")</f>
        <v/>
      </c>
      <c r="D40" s="89" t="str">
        <f>IFERROR(VLOOKUP($A40,bdatos!$B$4:$G$153,6,0),"")</f>
        <v/>
      </c>
    </row>
    <row r="41" spans="1:4" x14ac:dyDescent="0.25">
      <c r="A41" s="45">
        <f t="shared" si="0"/>
        <v>29</v>
      </c>
      <c r="B41" s="86" t="str">
        <f>IFERROR(VLOOKUP($A41,bdatos!$B$4:$G$153,4,0),"")</f>
        <v/>
      </c>
      <c r="C41" s="86" t="str">
        <f>IFERROR(VLOOKUP($A41,bdatos!$B$4:$G$153,5,0),"")</f>
        <v/>
      </c>
      <c r="D41" s="89" t="str">
        <f>IFERROR(VLOOKUP($A41,bdatos!$B$4:$G$153,6,0),"")</f>
        <v/>
      </c>
    </row>
    <row r="42" spans="1:4" x14ac:dyDescent="0.25">
      <c r="A42" s="45">
        <f t="shared" si="0"/>
        <v>30</v>
      </c>
      <c r="B42" s="86" t="str">
        <f>IFERROR(VLOOKUP($A42,bdatos!$B$4:$G$153,4,0),"")</f>
        <v/>
      </c>
      <c r="C42" s="86" t="str">
        <f>IFERROR(VLOOKUP($A42,bdatos!$B$4:$G$153,5,0),"")</f>
        <v/>
      </c>
      <c r="D42" s="89" t="str">
        <f>IFERROR(VLOOKUP($A42,bdatos!$B$4:$G$153,6,0),"")</f>
        <v/>
      </c>
    </row>
    <row r="43" spans="1:4" x14ac:dyDescent="0.25">
      <c r="A43" s="45">
        <f t="shared" si="0"/>
        <v>31</v>
      </c>
      <c r="B43" s="86" t="str">
        <f>IFERROR(VLOOKUP($A43,bdatos!$B$4:$G$153,4,0),"")</f>
        <v/>
      </c>
      <c r="C43" s="86" t="str">
        <f>IFERROR(VLOOKUP($A43,bdatos!$B$4:$G$153,5,0),"")</f>
        <v/>
      </c>
      <c r="D43" s="89" t="str">
        <f>IFERROR(VLOOKUP($A43,bdatos!$B$4:$G$153,6,0),"")</f>
        <v/>
      </c>
    </row>
    <row r="44" spans="1:4" x14ac:dyDescent="0.25">
      <c r="A44" s="45">
        <f t="shared" si="0"/>
        <v>32</v>
      </c>
      <c r="B44" s="86" t="str">
        <f>IFERROR(VLOOKUP($A44,bdatos!$B$4:$G$153,4,0),"")</f>
        <v/>
      </c>
      <c r="C44" s="86" t="str">
        <f>IFERROR(VLOOKUP($A44,bdatos!$B$4:$G$153,5,0),"")</f>
        <v/>
      </c>
      <c r="D44" s="89" t="str">
        <f>IFERROR(VLOOKUP($A44,bdatos!$B$4:$G$153,6,0),"")</f>
        <v/>
      </c>
    </row>
    <row r="45" spans="1:4" x14ac:dyDescent="0.25">
      <c r="A45" s="45">
        <f t="shared" si="0"/>
        <v>33</v>
      </c>
      <c r="B45" s="86" t="str">
        <f>IFERROR(VLOOKUP($A45,bdatos!$B$4:$G$153,4,0),"")</f>
        <v/>
      </c>
      <c r="C45" s="86" t="str">
        <f>IFERROR(VLOOKUP($A45,bdatos!$B$4:$G$153,5,0),"")</f>
        <v/>
      </c>
      <c r="D45" s="89" t="str">
        <f>IFERROR(VLOOKUP($A45,bdatos!$B$4:$G$153,6,0),"")</f>
        <v/>
      </c>
    </row>
    <row r="46" spans="1:4" x14ac:dyDescent="0.25">
      <c r="A46" s="45">
        <f t="shared" si="0"/>
        <v>34</v>
      </c>
      <c r="B46" s="86" t="str">
        <f>IFERROR(VLOOKUP($A46,bdatos!$B$4:$G$153,4,0),"")</f>
        <v/>
      </c>
      <c r="C46" s="86" t="str">
        <f>IFERROR(VLOOKUP($A46,bdatos!$B$4:$G$153,5,0),"")</f>
        <v/>
      </c>
      <c r="D46" s="89" t="str">
        <f>IFERROR(VLOOKUP($A46,bdatos!$B$4:$G$153,6,0),"")</f>
        <v/>
      </c>
    </row>
    <row r="47" spans="1:4" x14ac:dyDescent="0.25">
      <c r="A47" s="45">
        <f t="shared" si="0"/>
        <v>35</v>
      </c>
      <c r="B47" s="86" t="str">
        <f>IFERROR(VLOOKUP($A47,bdatos!$B$4:$G$153,4,0),"")</f>
        <v/>
      </c>
      <c r="C47" s="86" t="str">
        <f>IFERROR(VLOOKUP($A47,bdatos!$B$4:$G$153,5,0),"")</f>
        <v/>
      </c>
      <c r="D47" s="89" t="str">
        <f>IFERROR(VLOOKUP($A47,bdatos!$B$4:$G$153,6,0),"")</f>
        <v/>
      </c>
    </row>
    <row r="48" spans="1:4" x14ac:dyDescent="0.25">
      <c r="A48" s="45">
        <f t="shared" si="0"/>
        <v>36</v>
      </c>
      <c r="B48" s="86" t="str">
        <f>IFERROR(VLOOKUP($A48,bdatos!$B$4:$G$153,4,0),"")</f>
        <v/>
      </c>
      <c r="C48" s="86" t="str">
        <f>IFERROR(VLOOKUP($A48,bdatos!$B$4:$G$153,5,0),"")</f>
        <v/>
      </c>
      <c r="D48" s="89" t="str">
        <f>IFERROR(VLOOKUP($A48,bdatos!$B$4:$G$153,6,0),"")</f>
        <v/>
      </c>
    </row>
    <row r="49" spans="1:4" x14ac:dyDescent="0.25">
      <c r="A49" s="45">
        <f t="shared" si="0"/>
        <v>37</v>
      </c>
      <c r="B49" s="86" t="str">
        <f>IFERROR(VLOOKUP($A49,bdatos!$B$4:$G$153,4,0),"")</f>
        <v/>
      </c>
      <c r="C49" s="86" t="str">
        <f>IFERROR(VLOOKUP($A49,bdatos!$B$4:$G$153,5,0),"")</f>
        <v/>
      </c>
      <c r="D49" s="89" t="str">
        <f>IFERROR(VLOOKUP($A49,bdatos!$B$4:$G$153,6,0),"")</f>
        <v/>
      </c>
    </row>
    <row r="50" spans="1:4" x14ac:dyDescent="0.25">
      <c r="A50" s="45">
        <f t="shared" si="0"/>
        <v>38</v>
      </c>
      <c r="B50" s="86" t="str">
        <f>IFERROR(VLOOKUP($A50,bdatos!$B$4:$G$153,4,0),"")</f>
        <v/>
      </c>
      <c r="C50" s="86" t="str">
        <f>IFERROR(VLOOKUP($A50,bdatos!$B$4:$G$153,5,0),"")</f>
        <v/>
      </c>
      <c r="D50" s="89" t="str">
        <f>IFERROR(VLOOKUP($A50,bdatos!$B$4:$G$153,6,0),"")</f>
        <v/>
      </c>
    </row>
    <row r="51" spans="1:4" x14ac:dyDescent="0.25">
      <c r="A51"/>
      <c r="B51" s="90"/>
      <c r="C51" s="91"/>
      <c r="D51" s="89"/>
    </row>
    <row r="52" spans="1:4" x14ac:dyDescent="0.25">
      <c r="A52"/>
      <c r="B52" s="90"/>
      <c r="C52" s="91"/>
      <c r="D52" s="89"/>
    </row>
    <row r="53" spans="1:4" x14ac:dyDescent="0.25">
      <c r="A53"/>
      <c r="B53" s="90"/>
      <c r="C53" s="91"/>
      <c r="D53" s="89"/>
    </row>
    <row r="54" spans="1:4" x14ac:dyDescent="0.25">
      <c r="B54" s="91"/>
      <c r="C54" s="91"/>
      <c r="D54" s="89"/>
    </row>
    <row r="55" spans="1:4" x14ac:dyDescent="0.25">
      <c r="B55" s="91"/>
      <c r="C55" s="91"/>
      <c r="D55" s="89"/>
    </row>
    <row r="56" spans="1:4" x14ac:dyDescent="0.25">
      <c r="B56" s="91"/>
      <c r="C56" s="91"/>
      <c r="D56" s="89"/>
    </row>
    <row r="57" spans="1:4" x14ac:dyDescent="0.25">
      <c r="B57" s="91"/>
      <c r="C57" s="91"/>
      <c r="D57" s="89"/>
    </row>
    <row r="58" spans="1:4" x14ac:dyDescent="0.25">
      <c r="B58" s="91"/>
      <c r="C58" s="91"/>
      <c r="D58" s="89"/>
    </row>
    <row r="59" spans="1:4" x14ac:dyDescent="0.25">
      <c r="B59" s="91"/>
      <c r="C59" s="91"/>
      <c r="D59" s="89"/>
    </row>
    <row r="60" spans="1:4" x14ac:dyDescent="0.25">
      <c r="B60" s="91"/>
      <c r="C60" s="91"/>
      <c r="D60" s="89"/>
    </row>
    <row r="61" spans="1:4" x14ac:dyDescent="0.25">
      <c r="B61" s="91"/>
      <c r="C61" s="91"/>
      <c r="D61" s="89"/>
    </row>
    <row r="62" spans="1:4" x14ac:dyDescent="0.25">
      <c r="B62" s="91"/>
      <c r="C62" s="91"/>
      <c r="D62" s="89"/>
    </row>
    <row r="63" spans="1:4" x14ac:dyDescent="0.25">
      <c r="B63" s="91"/>
      <c r="C63" s="91"/>
      <c r="D63" s="89"/>
    </row>
    <row r="64" spans="1:4" x14ac:dyDescent="0.25">
      <c r="B64" s="91"/>
      <c r="C64" s="91"/>
      <c r="D64" s="89"/>
    </row>
    <row r="65" spans="2:4" x14ac:dyDescent="0.25">
      <c r="B65" s="91"/>
      <c r="C65" s="91"/>
      <c r="D65" s="89"/>
    </row>
    <row r="66" spans="2:4" x14ac:dyDescent="0.25">
      <c r="B66" s="91"/>
      <c r="C66" s="91"/>
      <c r="D66" s="89"/>
    </row>
    <row r="67" spans="2:4" x14ac:dyDescent="0.25">
      <c r="B67" s="91"/>
      <c r="C67" s="91"/>
      <c r="D67" s="89"/>
    </row>
    <row r="68" spans="2:4" x14ac:dyDescent="0.25">
      <c r="B68" s="91"/>
      <c r="C68" s="91"/>
      <c r="D68" s="89"/>
    </row>
    <row r="69" spans="2:4" x14ac:dyDescent="0.25">
      <c r="B69" s="91"/>
      <c r="C69" s="91"/>
      <c r="D69" s="89"/>
    </row>
    <row r="70" spans="2:4" x14ac:dyDescent="0.25">
      <c r="B70" s="91"/>
      <c r="C70" s="91"/>
      <c r="D70" s="89"/>
    </row>
    <row r="71" spans="2:4" x14ac:dyDescent="0.25">
      <c r="B71" s="91"/>
      <c r="C71" s="91"/>
      <c r="D71" s="89"/>
    </row>
    <row r="72" spans="2:4" x14ac:dyDescent="0.25">
      <c r="B72" s="91"/>
      <c r="C72" s="91"/>
      <c r="D72" s="89"/>
    </row>
    <row r="73" spans="2:4" x14ac:dyDescent="0.25">
      <c r="B73" s="91"/>
      <c r="C73" s="91"/>
      <c r="D73" s="89"/>
    </row>
    <row r="74" spans="2:4" x14ac:dyDescent="0.25">
      <c r="B74" s="91"/>
      <c r="C74" s="91"/>
      <c r="D74" s="89"/>
    </row>
    <row r="75" spans="2:4" x14ac:dyDescent="0.25">
      <c r="B75" s="91"/>
      <c r="C75" s="91"/>
      <c r="D75" s="89"/>
    </row>
    <row r="76" spans="2:4" x14ac:dyDescent="0.25">
      <c r="B76" s="91"/>
      <c r="C76" s="91"/>
      <c r="D76" s="89"/>
    </row>
    <row r="77" spans="2:4" x14ac:dyDescent="0.25">
      <c r="B77" s="91"/>
      <c r="C77" s="91"/>
      <c r="D77" s="89"/>
    </row>
    <row r="78" spans="2:4" x14ac:dyDescent="0.25">
      <c r="B78" s="91"/>
      <c r="C78" s="91"/>
      <c r="D78" s="89"/>
    </row>
    <row r="79" spans="2:4" x14ac:dyDescent="0.25">
      <c r="B79" s="91"/>
      <c r="C79" s="91"/>
      <c r="D79" s="89"/>
    </row>
    <row r="80" spans="2:4" x14ac:dyDescent="0.25">
      <c r="B80" s="91"/>
      <c r="C80" s="91"/>
      <c r="D80" s="89"/>
    </row>
    <row r="81" spans="2:4" x14ac:dyDescent="0.25">
      <c r="B81" s="91"/>
      <c r="C81" s="91"/>
      <c r="D81" s="89"/>
    </row>
    <row r="82" spans="2:4" x14ac:dyDescent="0.25">
      <c r="B82" s="91"/>
      <c r="C82" s="91"/>
      <c r="D82" s="89"/>
    </row>
    <row r="83" spans="2:4" x14ac:dyDescent="0.25">
      <c r="B83" s="91"/>
      <c r="C83" s="91"/>
      <c r="D83" s="89"/>
    </row>
    <row r="84" spans="2:4" x14ac:dyDescent="0.25">
      <c r="B84" s="91"/>
      <c r="C84" s="91"/>
      <c r="D84" s="89"/>
    </row>
    <row r="85" spans="2:4" x14ac:dyDescent="0.25">
      <c r="B85" s="91"/>
      <c r="C85" s="91"/>
      <c r="D85" s="89"/>
    </row>
    <row r="86" spans="2:4" x14ac:dyDescent="0.25">
      <c r="B86" s="91"/>
      <c r="C86" s="91"/>
      <c r="D86" s="89"/>
    </row>
    <row r="87" spans="2:4" x14ac:dyDescent="0.25">
      <c r="B87" s="91"/>
      <c r="C87" s="91"/>
      <c r="D87" s="89"/>
    </row>
    <row r="88" spans="2:4" x14ac:dyDescent="0.25">
      <c r="B88" s="91"/>
      <c r="C88" s="91"/>
      <c r="D88" s="89"/>
    </row>
    <row r="89" spans="2:4" x14ac:dyDescent="0.25">
      <c r="B89" s="91"/>
      <c r="C89" s="91"/>
      <c r="D89" s="89"/>
    </row>
    <row r="90" spans="2:4" x14ac:dyDescent="0.25">
      <c r="B90" s="91"/>
      <c r="C90" s="91"/>
      <c r="D90" s="89"/>
    </row>
    <row r="91" spans="2:4" x14ac:dyDescent="0.25">
      <c r="B91" s="91"/>
      <c r="C91" s="91"/>
      <c r="D91" s="89"/>
    </row>
    <row r="92" spans="2:4" x14ac:dyDescent="0.25">
      <c r="B92" s="91"/>
      <c r="C92" s="91"/>
      <c r="D92" s="89"/>
    </row>
    <row r="93" spans="2:4" x14ac:dyDescent="0.25">
      <c r="B93" s="91"/>
      <c r="C93" s="91"/>
      <c r="D93" s="89"/>
    </row>
    <row r="94" spans="2:4" x14ac:dyDescent="0.25">
      <c r="B94" s="91"/>
      <c r="C94" s="91"/>
      <c r="D94" s="89"/>
    </row>
    <row r="95" spans="2:4" x14ac:dyDescent="0.25">
      <c r="B95" s="91"/>
      <c r="C95" s="91"/>
      <c r="D95" s="89"/>
    </row>
    <row r="96" spans="2:4" x14ac:dyDescent="0.25">
      <c r="B96" s="91"/>
      <c r="C96" s="91"/>
      <c r="D96" s="89"/>
    </row>
    <row r="97" spans="2:4" x14ac:dyDescent="0.25">
      <c r="B97" s="91"/>
      <c r="C97" s="91"/>
      <c r="D97" s="89"/>
    </row>
    <row r="98" spans="2:4" x14ac:dyDescent="0.25">
      <c r="B98" s="91"/>
      <c r="C98" s="91"/>
      <c r="D98" s="89"/>
    </row>
    <row r="99" spans="2:4" x14ac:dyDescent="0.25">
      <c r="B99" s="91"/>
      <c r="C99" s="91"/>
      <c r="D99" s="89"/>
    </row>
    <row r="100" spans="2:4" x14ac:dyDescent="0.25">
      <c r="B100" s="91"/>
      <c r="C100" s="91"/>
      <c r="D100" s="89"/>
    </row>
    <row r="101" spans="2:4" x14ac:dyDescent="0.25">
      <c r="B101" s="91"/>
      <c r="C101" s="91"/>
      <c r="D101" s="89"/>
    </row>
    <row r="102" spans="2:4" x14ac:dyDescent="0.25">
      <c r="B102" s="91"/>
      <c r="C102" s="91"/>
      <c r="D102" s="89"/>
    </row>
    <row r="103" spans="2:4" x14ac:dyDescent="0.25">
      <c r="B103" s="91"/>
      <c r="C103" s="91"/>
      <c r="D103" s="89"/>
    </row>
    <row r="104" spans="2:4" x14ac:dyDescent="0.25">
      <c r="B104" s="91"/>
      <c r="C104" s="91"/>
      <c r="D104" s="89"/>
    </row>
    <row r="105" spans="2:4" x14ac:dyDescent="0.25">
      <c r="B105" s="91"/>
      <c r="C105" s="91"/>
      <c r="D105" s="89"/>
    </row>
    <row r="106" spans="2:4" x14ac:dyDescent="0.25">
      <c r="B106" s="91"/>
      <c r="C106" s="91"/>
      <c r="D106" s="89"/>
    </row>
    <row r="107" spans="2:4" x14ac:dyDescent="0.25">
      <c r="B107" s="91"/>
      <c r="C107" s="91"/>
      <c r="D107" s="89"/>
    </row>
    <row r="108" spans="2:4" x14ac:dyDescent="0.25">
      <c r="B108" s="91"/>
      <c r="C108" s="91"/>
      <c r="D108" s="89"/>
    </row>
    <row r="109" spans="2:4" x14ac:dyDescent="0.25">
      <c r="B109" s="91"/>
      <c r="C109" s="91"/>
      <c r="D109" s="89"/>
    </row>
    <row r="110" spans="2:4" x14ac:dyDescent="0.25">
      <c r="B110" s="91"/>
      <c r="C110" s="91"/>
      <c r="D110" s="89"/>
    </row>
    <row r="111" spans="2:4" x14ac:dyDescent="0.25">
      <c r="B111" s="91"/>
      <c r="C111" s="91"/>
      <c r="D111" s="89"/>
    </row>
    <row r="112" spans="2:4" x14ac:dyDescent="0.25">
      <c r="B112" s="91"/>
      <c r="C112" s="91"/>
      <c r="D112" s="89"/>
    </row>
    <row r="113" spans="2:4" x14ac:dyDescent="0.25">
      <c r="B113" s="91"/>
      <c r="C113" s="91"/>
      <c r="D113" s="89"/>
    </row>
    <row r="114" spans="2:4" x14ac:dyDescent="0.25">
      <c r="B114" s="91"/>
      <c r="C114" s="91"/>
      <c r="D114" s="89"/>
    </row>
    <row r="115" spans="2:4" x14ac:dyDescent="0.25">
      <c r="B115" s="91"/>
      <c r="C115" s="91"/>
      <c r="D115" s="89"/>
    </row>
    <row r="116" spans="2:4" x14ac:dyDescent="0.25">
      <c r="B116" s="91"/>
      <c r="C116" s="91"/>
      <c r="D116" s="89"/>
    </row>
    <row r="117" spans="2:4" x14ac:dyDescent="0.25">
      <c r="B117" s="91"/>
      <c r="C117" s="91"/>
      <c r="D117" s="89"/>
    </row>
    <row r="118" spans="2:4" x14ac:dyDescent="0.25">
      <c r="B118" s="91"/>
      <c r="C118" s="91"/>
      <c r="D118" s="89"/>
    </row>
    <row r="119" spans="2:4" x14ac:dyDescent="0.25">
      <c r="B119" s="91"/>
      <c r="C119" s="91"/>
      <c r="D119" s="89"/>
    </row>
    <row r="120" spans="2:4" x14ac:dyDescent="0.25">
      <c r="B120" s="91"/>
      <c r="C120" s="91"/>
      <c r="D120" s="89"/>
    </row>
    <row r="121" spans="2:4" x14ac:dyDescent="0.25">
      <c r="B121" s="91"/>
      <c r="C121" s="91"/>
      <c r="D121" s="89"/>
    </row>
    <row r="122" spans="2:4" x14ac:dyDescent="0.25">
      <c r="B122" s="91"/>
      <c r="C122" s="91"/>
      <c r="D122" s="89"/>
    </row>
    <row r="123" spans="2:4" x14ac:dyDescent="0.25">
      <c r="B123" s="91"/>
      <c r="C123" s="91"/>
      <c r="D123" s="89"/>
    </row>
    <row r="124" spans="2:4" x14ac:dyDescent="0.25">
      <c r="B124" s="91"/>
      <c r="C124" s="91"/>
      <c r="D124" s="89"/>
    </row>
    <row r="125" spans="2:4" x14ac:dyDescent="0.25">
      <c r="B125" s="91"/>
      <c r="C125" s="91"/>
      <c r="D125" s="89"/>
    </row>
    <row r="126" spans="2:4" x14ac:dyDescent="0.25">
      <c r="B126" s="91"/>
      <c r="C126" s="91"/>
      <c r="D126" s="89"/>
    </row>
    <row r="127" spans="2:4" x14ac:dyDescent="0.25">
      <c r="B127" s="91"/>
      <c r="C127" s="91"/>
      <c r="D127" s="89"/>
    </row>
    <row r="128" spans="2:4" x14ac:dyDescent="0.25">
      <c r="B128" s="91"/>
      <c r="C128" s="91"/>
      <c r="D128" s="89"/>
    </row>
    <row r="129" spans="2:4" x14ac:dyDescent="0.25">
      <c r="B129" s="91"/>
      <c r="C129" s="91"/>
      <c r="D129" s="89"/>
    </row>
    <row r="130" spans="2:4" x14ac:dyDescent="0.25">
      <c r="B130" s="91"/>
      <c r="C130" s="91"/>
      <c r="D130" s="89"/>
    </row>
    <row r="131" spans="2:4" x14ac:dyDescent="0.25">
      <c r="B131" s="91"/>
      <c r="C131" s="91"/>
      <c r="D131" s="89"/>
    </row>
    <row r="132" spans="2:4" x14ac:dyDescent="0.25">
      <c r="B132" s="91"/>
      <c r="C132" s="91"/>
      <c r="D132" s="89"/>
    </row>
    <row r="133" spans="2:4" x14ac:dyDescent="0.25">
      <c r="B133" s="91"/>
      <c r="C133" s="91"/>
      <c r="D133" s="89"/>
    </row>
    <row r="134" spans="2:4" x14ac:dyDescent="0.25">
      <c r="B134" s="91"/>
      <c r="C134" s="91"/>
      <c r="D134" s="89"/>
    </row>
    <row r="135" spans="2:4" x14ac:dyDescent="0.25">
      <c r="B135" s="91"/>
      <c r="C135" s="91"/>
      <c r="D135" s="89"/>
    </row>
    <row r="136" spans="2:4" x14ac:dyDescent="0.25">
      <c r="B136" s="91"/>
      <c r="C136" s="91"/>
      <c r="D136" s="89"/>
    </row>
    <row r="137" spans="2:4" x14ac:dyDescent="0.25">
      <c r="B137" s="91"/>
      <c r="C137" s="91"/>
      <c r="D137" s="89"/>
    </row>
    <row r="138" spans="2:4" x14ac:dyDescent="0.25">
      <c r="B138" s="91"/>
      <c r="C138" s="91"/>
      <c r="D138" s="89"/>
    </row>
    <row r="139" spans="2:4" x14ac:dyDescent="0.25">
      <c r="B139" s="91"/>
      <c r="C139" s="91"/>
      <c r="D139" s="89"/>
    </row>
    <row r="140" spans="2:4" x14ac:dyDescent="0.25">
      <c r="B140" s="91"/>
      <c r="C140" s="91"/>
      <c r="D140" s="89"/>
    </row>
    <row r="141" spans="2:4" x14ac:dyDescent="0.25">
      <c r="B141" s="91"/>
      <c r="C141" s="91"/>
      <c r="D141" s="89"/>
    </row>
    <row r="142" spans="2:4" x14ac:dyDescent="0.25">
      <c r="B142" s="91"/>
      <c r="C142" s="91"/>
      <c r="D142" s="89"/>
    </row>
    <row r="143" spans="2:4" x14ac:dyDescent="0.25">
      <c r="B143" s="91"/>
      <c r="C143" s="91"/>
      <c r="D143" s="89"/>
    </row>
    <row r="144" spans="2:4" x14ac:dyDescent="0.25">
      <c r="B144" s="91"/>
      <c r="C144" s="91"/>
      <c r="D144" s="89"/>
    </row>
    <row r="145" spans="2:4" x14ac:dyDescent="0.25">
      <c r="B145" s="91"/>
      <c r="C145" s="91"/>
      <c r="D145" s="89"/>
    </row>
    <row r="146" spans="2:4" x14ac:dyDescent="0.25">
      <c r="B146" s="91"/>
      <c r="C146" s="91"/>
      <c r="D146" s="89"/>
    </row>
    <row r="147" spans="2:4" x14ac:dyDescent="0.25">
      <c r="B147" s="91"/>
      <c r="C147" s="91"/>
      <c r="D147" s="89"/>
    </row>
    <row r="148" spans="2:4" x14ac:dyDescent="0.25">
      <c r="B148" s="91"/>
      <c r="C148" s="91"/>
      <c r="D148" s="89"/>
    </row>
    <row r="149" spans="2:4" x14ac:dyDescent="0.25">
      <c r="B149" s="91"/>
      <c r="C149" s="91"/>
      <c r="D149" s="91"/>
    </row>
    <row r="150" spans="2:4" x14ac:dyDescent="0.25">
      <c r="B150" s="91"/>
      <c r="C150" s="91"/>
      <c r="D150" s="91"/>
    </row>
    <row r="151" spans="2:4" x14ac:dyDescent="0.25">
      <c r="B151" s="91"/>
      <c r="C151" s="91"/>
      <c r="D151" s="91"/>
    </row>
    <row r="152" spans="2:4" x14ac:dyDescent="0.25">
      <c r="B152" s="91"/>
      <c r="C152" s="91"/>
      <c r="D152" s="91"/>
    </row>
    <row r="153" spans="2:4" x14ac:dyDescent="0.25">
      <c r="B153" s="91"/>
      <c r="C153" s="91"/>
      <c r="D153" s="91"/>
    </row>
    <row r="154" spans="2:4" x14ac:dyDescent="0.25">
      <c r="B154" s="91"/>
      <c r="C154" s="91"/>
      <c r="D154" s="91"/>
    </row>
    <row r="155" spans="2:4" x14ac:dyDescent="0.25">
      <c r="B155" s="91"/>
      <c r="C155" s="91"/>
      <c r="D155" s="91"/>
    </row>
    <row r="156" spans="2:4" x14ac:dyDescent="0.25">
      <c r="B156" s="91"/>
      <c r="C156" s="91"/>
      <c r="D156" s="91"/>
    </row>
    <row r="157" spans="2:4" x14ac:dyDescent="0.25">
      <c r="B157" s="91"/>
      <c r="C157" s="91"/>
      <c r="D157" s="91"/>
    </row>
    <row r="158" spans="2:4" x14ac:dyDescent="0.25">
      <c r="B158" s="91"/>
      <c r="C158" s="91"/>
      <c r="D158" s="91"/>
    </row>
    <row r="159" spans="2:4" x14ac:dyDescent="0.25">
      <c r="B159" s="91"/>
      <c r="C159" s="91"/>
      <c r="D159" s="91"/>
    </row>
    <row r="160" spans="2:4" x14ac:dyDescent="0.25">
      <c r="B160" s="91"/>
      <c r="C160" s="91"/>
      <c r="D160" s="91"/>
    </row>
    <row r="161" spans="2:4" x14ac:dyDescent="0.25">
      <c r="B161" s="91"/>
      <c r="C161" s="91"/>
      <c r="D161" s="91"/>
    </row>
    <row r="162" spans="2:4" x14ac:dyDescent="0.25">
      <c r="B162" s="91"/>
      <c r="C162" s="91"/>
      <c r="D162" s="91"/>
    </row>
    <row r="163" spans="2:4" x14ac:dyDescent="0.25">
      <c r="B163" s="91"/>
      <c r="C163" s="91"/>
      <c r="D163" s="91"/>
    </row>
    <row r="164" spans="2:4" x14ac:dyDescent="0.25">
      <c r="B164" s="91"/>
      <c r="C164" s="91"/>
      <c r="D164" s="91"/>
    </row>
    <row r="165" spans="2:4" x14ac:dyDescent="0.25">
      <c r="B165" s="91"/>
      <c r="C165" s="91"/>
      <c r="D165" s="91"/>
    </row>
    <row r="166" spans="2:4" x14ac:dyDescent="0.25">
      <c r="B166" s="91"/>
      <c r="C166" s="91"/>
      <c r="D166" s="91"/>
    </row>
    <row r="167" spans="2:4" x14ac:dyDescent="0.25">
      <c r="B167" s="91"/>
      <c r="C167" s="91"/>
      <c r="D167" s="91"/>
    </row>
    <row r="168" spans="2:4" x14ac:dyDescent="0.25">
      <c r="B168" s="91"/>
      <c r="C168" s="91"/>
      <c r="D168" s="91"/>
    </row>
    <row r="169" spans="2:4" x14ac:dyDescent="0.25">
      <c r="B169" s="91"/>
      <c r="C169" s="91"/>
      <c r="D169" s="91"/>
    </row>
    <row r="170" spans="2:4" x14ac:dyDescent="0.25">
      <c r="B170" s="91"/>
      <c r="C170" s="91"/>
      <c r="D170" s="91"/>
    </row>
    <row r="171" spans="2:4" x14ac:dyDescent="0.25">
      <c r="B171" s="91"/>
      <c r="C171" s="91"/>
      <c r="D171" s="91"/>
    </row>
    <row r="172" spans="2:4" x14ac:dyDescent="0.25">
      <c r="B172" s="91"/>
      <c r="C172" s="91"/>
      <c r="D172" s="91"/>
    </row>
    <row r="173" spans="2:4" x14ac:dyDescent="0.25">
      <c r="B173" s="91"/>
      <c r="C173" s="91"/>
      <c r="D173" s="91"/>
    </row>
    <row r="174" spans="2:4" x14ac:dyDescent="0.25">
      <c r="B174" s="91"/>
      <c r="C174" s="91"/>
      <c r="D174" s="91"/>
    </row>
    <row r="175" spans="2:4" x14ac:dyDescent="0.25">
      <c r="B175" s="91"/>
      <c r="C175" s="91"/>
      <c r="D175" s="91"/>
    </row>
    <row r="176" spans="2:4" x14ac:dyDescent="0.25">
      <c r="B176" s="91"/>
      <c r="C176" s="91"/>
      <c r="D176" s="91"/>
    </row>
    <row r="177" spans="2:4" x14ac:dyDescent="0.25">
      <c r="B177" s="91"/>
      <c r="C177" s="91"/>
      <c r="D177" s="91"/>
    </row>
    <row r="178" spans="2:4" x14ac:dyDescent="0.25">
      <c r="B178" s="91"/>
      <c r="C178" s="91"/>
      <c r="D178" s="91"/>
    </row>
    <row r="179" spans="2:4" x14ac:dyDescent="0.25">
      <c r="B179" s="91"/>
      <c r="C179" s="91"/>
      <c r="D179" s="91"/>
    </row>
    <row r="180" spans="2:4" x14ac:dyDescent="0.25">
      <c r="B180" s="91"/>
      <c r="C180" s="91"/>
      <c r="D180" s="91"/>
    </row>
    <row r="181" spans="2:4" x14ac:dyDescent="0.25">
      <c r="B181" s="91"/>
      <c r="C181" s="91"/>
      <c r="D181" s="91"/>
    </row>
    <row r="182" spans="2:4" x14ac:dyDescent="0.25">
      <c r="B182" s="91"/>
      <c r="C182" s="91"/>
      <c r="D182" s="91"/>
    </row>
    <row r="183" spans="2:4" x14ac:dyDescent="0.25">
      <c r="B183" s="91"/>
      <c r="C183" s="91"/>
      <c r="D183" s="91"/>
    </row>
    <row r="184" spans="2:4" x14ac:dyDescent="0.25">
      <c r="B184" s="91"/>
      <c r="C184" s="91"/>
      <c r="D184" s="91"/>
    </row>
    <row r="185" spans="2:4" x14ac:dyDescent="0.25">
      <c r="B185" s="91"/>
      <c r="C185" s="91"/>
      <c r="D185" s="91"/>
    </row>
    <row r="186" spans="2:4" x14ac:dyDescent="0.25">
      <c r="B186" s="91"/>
      <c r="C186" s="91"/>
      <c r="D186" s="91"/>
    </row>
    <row r="187" spans="2:4" x14ac:dyDescent="0.25">
      <c r="B187" s="91"/>
      <c r="C187" s="91"/>
      <c r="D187" s="91"/>
    </row>
    <row r="188" spans="2:4" x14ac:dyDescent="0.25">
      <c r="B188" s="91"/>
      <c r="C188" s="91"/>
      <c r="D188" s="91"/>
    </row>
    <row r="189" spans="2:4" x14ac:dyDescent="0.25">
      <c r="B189" s="91"/>
      <c r="C189" s="91"/>
      <c r="D189" s="91"/>
    </row>
    <row r="190" spans="2:4" x14ac:dyDescent="0.25">
      <c r="B190" s="91"/>
      <c r="C190" s="91"/>
      <c r="D190" s="91"/>
    </row>
    <row r="191" spans="2:4" x14ac:dyDescent="0.25">
      <c r="B191" s="91"/>
      <c r="C191" s="91"/>
      <c r="D191" s="91"/>
    </row>
    <row r="192" spans="2:4" x14ac:dyDescent="0.25">
      <c r="B192" s="91"/>
      <c r="C192" s="91"/>
      <c r="D192" s="91"/>
    </row>
    <row r="193" spans="2:4" x14ac:dyDescent="0.25">
      <c r="B193" s="91"/>
      <c r="C193" s="91"/>
      <c r="D193" s="91"/>
    </row>
    <row r="194" spans="2:4" x14ac:dyDescent="0.25">
      <c r="B194" s="91"/>
      <c r="C194" s="91"/>
      <c r="D194" s="91"/>
    </row>
    <row r="195" spans="2:4" x14ac:dyDescent="0.25">
      <c r="B195" s="91"/>
      <c r="C195" s="91"/>
      <c r="D195" s="91"/>
    </row>
    <row r="196" spans="2:4" x14ac:dyDescent="0.25">
      <c r="B196" s="91"/>
      <c r="C196" s="91"/>
      <c r="D196" s="91"/>
    </row>
    <row r="197" spans="2:4" x14ac:dyDescent="0.25">
      <c r="B197" s="91"/>
      <c r="C197" s="91"/>
      <c r="D197" s="91"/>
    </row>
    <row r="198" spans="2:4" x14ac:dyDescent="0.25">
      <c r="B198" s="91"/>
      <c r="C198" s="91"/>
      <c r="D198" s="91"/>
    </row>
    <row r="199" spans="2:4" x14ac:dyDescent="0.25">
      <c r="B199" s="91"/>
      <c r="C199" s="91"/>
      <c r="D199" s="91"/>
    </row>
    <row r="200" spans="2:4" x14ac:dyDescent="0.25">
      <c r="B200" s="91"/>
      <c r="C200" s="91"/>
      <c r="D200" s="91"/>
    </row>
    <row r="201" spans="2:4" x14ac:dyDescent="0.25">
      <c r="B201" s="91"/>
      <c r="C201" s="91"/>
      <c r="D201" s="91"/>
    </row>
    <row r="202" spans="2:4" x14ac:dyDescent="0.25">
      <c r="B202" s="91"/>
      <c r="C202" s="91"/>
      <c r="D202" s="91"/>
    </row>
    <row r="203" spans="2:4" x14ac:dyDescent="0.25">
      <c r="B203" s="91"/>
      <c r="C203" s="91"/>
      <c r="D203" s="91"/>
    </row>
    <row r="204" spans="2:4" x14ac:dyDescent="0.25">
      <c r="B204" s="91"/>
      <c r="C204" s="91"/>
      <c r="D204" s="91"/>
    </row>
    <row r="205" spans="2:4" x14ac:dyDescent="0.25">
      <c r="B205" s="91"/>
      <c r="C205" s="91"/>
      <c r="D205" s="91"/>
    </row>
    <row r="206" spans="2:4" x14ac:dyDescent="0.25">
      <c r="B206" s="91"/>
      <c r="C206" s="91"/>
      <c r="D206" s="91"/>
    </row>
    <row r="207" spans="2:4" x14ac:dyDescent="0.25">
      <c r="B207" s="91"/>
      <c r="C207" s="91"/>
      <c r="D207" s="91"/>
    </row>
    <row r="208" spans="2:4" x14ac:dyDescent="0.25">
      <c r="B208" s="91"/>
      <c r="C208" s="91"/>
      <c r="D208" s="91"/>
    </row>
    <row r="209" spans="2:4" x14ac:dyDescent="0.25">
      <c r="B209" s="91"/>
      <c r="C209" s="91"/>
      <c r="D209" s="91"/>
    </row>
    <row r="210" spans="2:4" x14ac:dyDescent="0.25">
      <c r="B210" s="91"/>
      <c r="C210" s="91"/>
      <c r="D210" s="91"/>
    </row>
    <row r="211" spans="2:4" x14ac:dyDescent="0.25">
      <c r="B211" s="91"/>
      <c r="C211" s="91"/>
      <c r="D211" s="91"/>
    </row>
    <row r="212" spans="2:4" x14ac:dyDescent="0.25">
      <c r="B212" s="91"/>
      <c r="C212" s="91"/>
      <c r="D212" s="91"/>
    </row>
    <row r="213" spans="2:4" x14ac:dyDescent="0.25">
      <c r="B213" s="91"/>
      <c r="C213" s="91"/>
      <c r="D213" s="91"/>
    </row>
    <row r="214" spans="2:4" x14ac:dyDescent="0.25">
      <c r="B214" s="91"/>
      <c r="C214" s="91"/>
      <c r="D214" s="91"/>
    </row>
    <row r="215" spans="2:4" x14ac:dyDescent="0.25">
      <c r="B215" s="91"/>
      <c r="C215" s="91"/>
      <c r="D215" s="91"/>
    </row>
    <row r="216" spans="2:4" x14ac:dyDescent="0.25">
      <c r="B216" s="91"/>
      <c r="C216" s="91"/>
      <c r="D216" s="91"/>
    </row>
    <row r="217" spans="2:4" x14ac:dyDescent="0.25">
      <c r="B217" s="91"/>
      <c r="C217" s="91"/>
      <c r="D217" s="91"/>
    </row>
    <row r="218" spans="2:4" x14ac:dyDescent="0.25">
      <c r="B218" s="91"/>
      <c r="C218" s="91"/>
      <c r="D218" s="91"/>
    </row>
    <row r="219" spans="2:4" x14ac:dyDescent="0.25">
      <c r="B219" s="91"/>
      <c r="C219" s="91"/>
      <c r="D219" s="91"/>
    </row>
    <row r="220" spans="2:4" x14ac:dyDescent="0.25">
      <c r="B220" s="91"/>
      <c r="C220" s="91"/>
      <c r="D220" s="91"/>
    </row>
    <row r="221" spans="2:4" x14ac:dyDescent="0.25">
      <c r="B221" s="91"/>
      <c r="C221" s="91"/>
      <c r="D221" s="91"/>
    </row>
    <row r="222" spans="2:4" x14ac:dyDescent="0.25">
      <c r="B222" s="91"/>
      <c r="C222" s="91"/>
      <c r="D222" s="91"/>
    </row>
    <row r="223" spans="2:4" x14ac:dyDescent="0.25">
      <c r="B223" s="91"/>
      <c r="C223" s="91"/>
      <c r="D223" s="91"/>
    </row>
    <row r="224" spans="2:4" x14ac:dyDescent="0.25">
      <c r="B224" s="91"/>
      <c r="C224" s="91"/>
      <c r="D224" s="91"/>
    </row>
    <row r="225" spans="2:4" x14ac:dyDescent="0.25">
      <c r="B225" s="91"/>
      <c r="C225" s="91"/>
      <c r="D225" s="91"/>
    </row>
    <row r="226" spans="2:4" x14ac:dyDescent="0.25">
      <c r="B226" s="91"/>
      <c r="C226" s="91"/>
      <c r="D226" s="91"/>
    </row>
    <row r="227" spans="2:4" x14ac:dyDescent="0.25">
      <c r="B227" s="91"/>
      <c r="C227" s="91"/>
      <c r="D227" s="91"/>
    </row>
    <row r="228" spans="2:4" x14ac:dyDescent="0.25">
      <c r="B228" s="91"/>
      <c r="C228" s="91"/>
      <c r="D228" s="91"/>
    </row>
    <row r="229" spans="2:4" x14ac:dyDescent="0.25">
      <c r="B229" s="91"/>
      <c r="C229" s="91"/>
      <c r="D229" s="91"/>
    </row>
    <row r="230" spans="2:4" x14ac:dyDescent="0.25">
      <c r="B230" s="91"/>
      <c r="C230" s="91"/>
      <c r="D230" s="91"/>
    </row>
    <row r="231" spans="2:4" x14ac:dyDescent="0.25">
      <c r="B231" s="91"/>
      <c r="C231" s="91"/>
      <c r="D231" s="91"/>
    </row>
  </sheetData>
  <dataConsolidate/>
  <mergeCells count="7">
    <mergeCell ref="B8:D8"/>
    <mergeCell ref="T1:W1"/>
    <mergeCell ref="A1:I2"/>
    <mergeCell ref="F4:I4"/>
    <mergeCell ref="A4:E4"/>
    <mergeCell ref="A6:E6"/>
    <mergeCell ref="F6:I6"/>
  </mergeCells>
  <conditionalFormatting sqref="B13:C50">
    <cfRule type="expression" dxfId="7" priority="4">
      <formula>LEN(B13)&gt;0</formula>
    </cfRule>
  </conditionalFormatting>
  <conditionalFormatting sqref="C10:D10">
    <cfRule type="expression" dxfId="5" priority="3">
      <formula>LEN(C10)&gt;0</formula>
    </cfRule>
  </conditionalFormatting>
  <conditionalFormatting sqref="D13:D148">
    <cfRule type="expression" dxfId="1" priority="1">
      <formula>LEN(D13)&gt;0</formula>
    </cfRule>
  </conditionalFormatting>
  <dataValidations count="2">
    <dataValidation type="list" allowBlank="1" showInputMessage="1" showErrorMessage="1" sqref="F6:I6">
      <formula1>INDIRECT($F$4)</formula1>
    </dataValidation>
    <dataValidation type="list" allowBlank="1" showInputMessage="1" showErrorMessage="1" sqref="F4">
      <formula1>ZONAS</formula1>
    </dataValidation>
  </dataValidations>
  <pageMargins left="0.7" right="0.7" top="0.75" bottom="0.75" header="0.3" footer="0.3"/>
  <pageSetup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153"/>
  <sheetViews>
    <sheetView workbookViewId="0">
      <selection activeCell="J28" sqref="J28"/>
    </sheetView>
  </sheetViews>
  <sheetFormatPr baseColWidth="10" defaultRowHeight="15" x14ac:dyDescent="0.25"/>
  <cols>
    <col min="2" max="2" width="3.7109375" customWidth="1"/>
    <col min="4" max="4" width="13.85546875" style="13" bestFit="1" customWidth="1"/>
    <col min="5" max="7" width="11.42578125" style="13"/>
  </cols>
  <sheetData>
    <row r="1" spans="2:7" x14ac:dyDescent="0.25">
      <c r="D1" s="55"/>
      <c r="E1" s="55"/>
      <c r="F1" s="55"/>
      <c r="G1" s="55"/>
    </row>
    <row r="2" spans="2:7" x14ac:dyDescent="0.25">
      <c r="D2" s="41"/>
      <c r="E2" s="41"/>
      <c r="F2" s="41"/>
      <c r="G2" s="41"/>
    </row>
    <row r="3" spans="2:7" x14ac:dyDescent="0.25">
      <c r="C3" s="75" t="s">
        <v>50</v>
      </c>
      <c r="D3" s="76" t="s">
        <v>49</v>
      </c>
      <c r="E3" s="76" t="s">
        <v>43</v>
      </c>
      <c r="F3" s="76" t="s">
        <v>44</v>
      </c>
      <c r="G3" s="77" t="s">
        <v>42</v>
      </c>
    </row>
    <row r="4" spans="2:7" x14ac:dyDescent="0.25">
      <c r="B4" s="84">
        <f>IF(AND(SELZONA=C4,SELBASE=D4),MAX($B$3:B3)+1,0)</f>
        <v>0</v>
      </c>
      <c r="C4" s="78" t="s">
        <v>5</v>
      </c>
      <c r="D4" s="79" t="s">
        <v>36</v>
      </c>
      <c r="E4" s="66" t="s">
        <v>37</v>
      </c>
      <c r="F4" s="64">
        <v>5</v>
      </c>
      <c r="G4" s="65">
        <v>9.375E-2</v>
      </c>
    </row>
    <row r="5" spans="2:7" x14ac:dyDescent="0.25">
      <c r="B5" s="84">
        <f>IF(AND(SELZONA=C5,SELBASE=D5),MAX($B$3:B4)+1,0)</f>
        <v>0</v>
      </c>
      <c r="C5" s="78" t="s">
        <v>5</v>
      </c>
      <c r="D5" s="79" t="s">
        <v>36</v>
      </c>
      <c r="E5" s="66" t="s">
        <v>38</v>
      </c>
      <c r="F5" s="67">
        <v>6</v>
      </c>
      <c r="G5" s="65">
        <v>6.9444444444444434E-2</v>
      </c>
    </row>
    <row r="6" spans="2:7" x14ac:dyDescent="0.25">
      <c r="B6" s="84">
        <f>IF(AND(SELZONA=C6,SELBASE=D6),MAX($B$3:B5)+1,0)</f>
        <v>0</v>
      </c>
      <c r="C6" s="78" t="s">
        <v>5</v>
      </c>
      <c r="D6" s="79" t="s">
        <v>36</v>
      </c>
      <c r="E6" s="66" t="s">
        <v>39</v>
      </c>
      <c r="F6" s="67">
        <v>11</v>
      </c>
      <c r="G6" s="65">
        <v>0.12013888888888889</v>
      </c>
    </row>
    <row r="7" spans="2:7" x14ac:dyDescent="0.25">
      <c r="B7" s="84">
        <f>IF(AND(SELZONA=C7,SELBASE=D7),MAX($B$3:B6)+1,0)</f>
        <v>0</v>
      </c>
      <c r="C7" s="78" t="s">
        <v>5</v>
      </c>
      <c r="D7" s="80" t="s">
        <v>34</v>
      </c>
      <c r="E7" s="69">
        <v>111289</v>
      </c>
      <c r="F7" s="69">
        <v>14</v>
      </c>
      <c r="G7" s="70">
        <v>7.2916666666666671E-2</v>
      </c>
    </row>
    <row r="8" spans="2:7" x14ac:dyDescent="0.25">
      <c r="B8" s="84">
        <f>IF(AND(SELZONA=C8,SELBASE=D8),MAX($B$3:B7)+1,0)</f>
        <v>0</v>
      </c>
      <c r="C8" s="78" t="s">
        <v>5</v>
      </c>
      <c r="D8" s="80" t="s">
        <v>34</v>
      </c>
      <c r="E8" s="69">
        <v>115594</v>
      </c>
      <c r="F8" s="69">
        <v>9</v>
      </c>
      <c r="G8" s="70">
        <v>8.2638888888888887E-2</v>
      </c>
    </row>
    <row r="9" spans="2:7" x14ac:dyDescent="0.25">
      <c r="B9" s="84">
        <f>IF(AND(SELZONA=C9,SELBASE=D9),MAX($B$3:B8)+1,0)</f>
        <v>0</v>
      </c>
      <c r="C9" s="78" t="s">
        <v>5</v>
      </c>
      <c r="D9" s="80" t="s">
        <v>34</v>
      </c>
      <c r="E9" s="69">
        <v>115665</v>
      </c>
      <c r="F9" s="69">
        <v>8</v>
      </c>
      <c r="G9" s="70">
        <v>5.8333333333333327E-2</v>
      </c>
    </row>
    <row r="10" spans="2:7" x14ac:dyDescent="0.25">
      <c r="B10" s="84">
        <f>IF(AND(SELZONA=C10,SELBASE=D10),MAX($B$3:B9)+1,0)</f>
        <v>0</v>
      </c>
      <c r="C10" s="78" t="s">
        <v>5</v>
      </c>
      <c r="D10" s="80" t="s">
        <v>34</v>
      </c>
      <c r="E10" s="69">
        <v>120081</v>
      </c>
      <c r="F10" s="69">
        <v>5</v>
      </c>
      <c r="G10" s="70">
        <v>6.7361111111111108E-2</v>
      </c>
    </row>
    <row r="11" spans="2:7" x14ac:dyDescent="0.25">
      <c r="B11" s="84">
        <f>IF(AND(SELZONA=C11,SELBASE=D11),MAX($B$3:B10)+1,0)</f>
        <v>0</v>
      </c>
      <c r="C11" s="78" t="s">
        <v>5</v>
      </c>
      <c r="D11" s="80" t="s">
        <v>34</v>
      </c>
      <c r="E11" s="69">
        <v>134672</v>
      </c>
      <c r="F11" s="69">
        <v>5</v>
      </c>
      <c r="G11" s="70">
        <v>4.6527777777777779E-2</v>
      </c>
    </row>
    <row r="12" spans="2:7" x14ac:dyDescent="0.25">
      <c r="B12" s="84">
        <f>IF(AND(SELZONA=C12,SELBASE=D12),MAX($B$3:B11)+1,0)</f>
        <v>0</v>
      </c>
      <c r="C12" s="78" t="s">
        <v>5</v>
      </c>
      <c r="D12" s="80" t="s">
        <v>34</v>
      </c>
      <c r="E12" s="69">
        <v>136009</v>
      </c>
      <c r="F12" s="69">
        <v>6</v>
      </c>
      <c r="G12" s="70">
        <v>5.2777777777777778E-2</v>
      </c>
    </row>
    <row r="13" spans="2:7" x14ac:dyDescent="0.25">
      <c r="B13" s="84">
        <f>IF(AND(SELZONA=C13,SELBASE=D13),MAX($B$3:B12)+1,0)</f>
        <v>0</v>
      </c>
      <c r="C13" s="78" t="s">
        <v>5</v>
      </c>
      <c r="D13" s="80" t="s">
        <v>34</v>
      </c>
      <c r="E13" s="69">
        <v>136010</v>
      </c>
      <c r="F13" s="69">
        <v>10</v>
      </c>
      <c r="G13" s="70">
        <v>7.7083333333333337E-2</v>
      </c>
    </row>
    <row r="14" spans="2:7" x14ac:dyDescent="0.25">
      <c r="B14" s="84">
        <f>IF(AND(SELZONA=C14,SELBASE=D14),MAX($B$3:B13)+1,0)</f>
        <v>0</v>
      </c>
      <c r="C14" s="78" t="s">
        <v>5</v>
      </c>
      <c r="D14" s="80" t="s">
        <v>34</v>
      </c>
      <c r="E14" s="69">
        <v>152593</v>
      </c>
      <c r="F14" s="69">
        <v>5</v>
      </c>
      <c r="G14" s="70">
        <v>3.4027777777777775E-2</v>
      </c>
    </row>
    <row r="15" spans="2:7" x14ac:dyDescent="0.25">
      <c r="B15" s="84">
        <f>IF(AND(SELZONA=C15,SELBASE=D15),MAX($B$3:B14)+1,0)</f>
        <v>0</v>
      </c>
      <c r="C15" s="78" t="s">
        <v>5</v>
      </c>
      <c r="D15" s="80" t="s">
        <v>34</v>
      </c>
      <c r="E15" s="69">
        <v>163655</v>
      </c>
      <c r="F15" s="69">
        <v>12</v>
      </c>
      <c r="G15" s="70">
        <v>0.10277777777777779</v>
      </c>
    </row>
    <row r="16" spans="2:7" x14ac:dyDescent="0.25">
      <c r="B16" s="84">
        <f>IF(AND(SELZONA=C16,SELBASE=D16),MAX($B$3:B15)+1,0)</f>
        <v>0</v>
      </c>
      <c r="C16" s="78" t="s">
        <v>5</v>
      </c>
      <c r="D16" s="80" t="s">
        <v>34</v>
      </c>
      <c r="E16" s="69">
        <v>165733</v>
      </c>
      <c r="F16" s="69">
        <v>16</v>
      </c>
      <c r="G16" s="70">
        <v>4.6527777777777779E-2</v>
      </c>
    </row>
    <row r="17" spans="2:7" x14ac:dyDescent="0.25">
      <c r="B17" s="84">
        <f>IF(AND(SELZONA=C17,SELBASE=D17),MAX($B$3:B16)+1,0)</f>
        <v>0</v>
      </c>
      <c r="C17" s="78" t="s">
        <v>5</v>
      </c>
      <c r="D17" s="80" t="s">
        <v>34</v>
      </c>
      <c r="E17" s="69">
        <v>183140</v>
      </c>
      <c r="F17" s="69">
        <v>13</v>
      </c>
      <c r="G17" s="70">
        <v>0.17708333333333334</v>
      </c>
    </row>
    <row r="18" spans="2:7" x14ac:dyDescent="0.25">
      <c r="B18" s="84">
        <f>IF(AND(SELZONA=C18,SELBASE=D18),MAX($B$3:B17)+1,0)</f>
        <v>0</v>
      </c>
      <c r="C18" s="78" t="s">
        <v>5</v>
      </c>
      <c r="D18" s="80" t="s">
        <v>34</v>
      </c>
      <c r="E18" s="69">
        <v>187548</v>
      </c>
      <c r="F18" s="69">
        <v>5</v>
      </c>
      <c r="G18" s="70">
        <v>4.3055555555555562E-2</v>
      </c>
    </row>
    <row r="19" spans="2:7" x14ac:dyDescent="0.25">
      <c r="B19" s="84">
        <f>IF(AND(SELZONA=C19,SELBASE=D19),MAX($B$3:B18)+1,0)</f>
        <v>0</v>
      </c>
      <c r="C19" s="78" t="s">
        <v>5</v>
      </c>
      <c r="D19" s="80" t="s">
        <v>34</v>
      </c>
      <c r="E19" s="69">
        <v>192157</v>
      </c>
      <c r="F19" s="69">
        <v>6</v>
      </c>
      <c r="G19" s="70">
        <v>5.4166666666666669E-2</v>
      </c>
    </row>
    <row r="20" spans="2:7" x14ac:dyDescent="0.25">
      <c r="B20" s="84">
        <f>IF(AND(SELZONA=C20,SELBASE=D20),MAX($B$3:B19)+1,0)</f>
        <v>0</v>
      </c>
      <c r="C20" s="78" t="s">
        <v>5</v>
      </c>
      <c r="D20" s="80" t="s">
        <v>34</v>
      </c>
      <c r="E20" s="69">
        <v>197214</v>
      </c>
      <c r="F20" s="69">
        <v>8</v>
      </c>
      <c r="G20" s="70">
        <v>8.3333333333333329E-2</v>
      </c>
    </row>
    <row r="21" spans="2:7" x14ac:dyDescent="0.25">
      <c r="B21" s="84">
        <f>IF(AND(SELZONA=C21,SELBASE=D21),MAX($B$3:B20)+1,0)</f>
        <v>0</v>
      </c>
      <c r="C21" s="78" t="s">
        <v>5</v>
      </c>
      <c r="D21" s="80" t="s">
        <v>34</v>
      </c>
      <c r="E21" s="69">
        <v>207025</v>
      </c>
      <c r="F21" s="69">
        <v>6</v>
      </c>
      <c r="G21" s="70">
        <v>5.7638888888888885E-2</v>
      </c>
    </row>
    <row r="22" spans="2:7" x14ac:dyDescent="0.25">
      <c r="B22" s="84">
        <f>IF(AND(SELZONA=C22,SELBASE=D22),MAX($B$3:B21)+1,0)</f>
        <v>0</v>
      </c>
      <c r="C22" s="78" t="s">
        <v>5</v>
      </c>
      <c r="D22" s="80" t="s">
        <v>34</v>
      </c>
      <c r="E22" s="69">
        <v>208804</v>
      </c>
      <c r="F22" s="69">
        <v>7</v>
      </c>
      <c r="G22" s="70">
        <v>6.8749999999999992E-2</v>
      </c>
    </row>
    <row r="23" spans="2:7" x14ac:dyDescent="0.25">
      <c r="B23" s="84">
        <f>IF(AND(SELZONA=C23,SELBASE=D23),MAX($B$3:B22)+1,0)</f>
        <v>0</v>
      </c>
      <c r="C23" s="78" t="s">
        <v>5</v>
      </c>
      <c r="D23" s="80" t="s">
        <v>34</v>
      </c>
      <c r="E23" s="69">
        <v>216814</v>
      </c>
      <c r="F23" s="69">
        <v>9</v>
      </c>
      <c r="G23" s="70">
        <v>8.6111111111111124E-2</v>
      </c>
    </row>
    <row r="24" spans="2:7" x14ac:dyDescent="0.25">
      <c r="B24" s="84">
        <f>IF(AND(SELZONA=C24,SELBASE=D24),MAX($B$3:B23)+1,0)</f>
        <v>0</v>
      </c>
      <c r="C24" s="78" t="s">
        <v>5</v>
      </c>
      <c r="D24" s="80" t="s">
        <v>34</v>
      </c>
      <c r="E24" s="69">
        <v>218945</v>
      </c>
      <c r="F24" s="69">
        <v>77</v>
      </c>
      <c r="G24" s="70">
        <v>0.67569444444444438</v>
      </c>
    </row>
    <row r="25" spans="2:7" x14ac:dyDescent="0.25">
      <c r="B25" s="84">
        <f>IF(AND(SELZONA=C25,SELBASE=D25),MAX($B$3:B24)+1,0)</f>
        <v>0</v>
      </c>
      <c r="C25" s="78" t="s">
        <v>5</v>
      </c>
      <c r="D25" s="80" t="s">
        <v>34</v>
      </c>
      <c r="E25" s="69">
        <v>63728</v>
      </c>
      <c r="F25" s="69">
        <v>6</v>
      </c>
      <c r="G25" s="70">
        <v>3.125E-2</v>
      </c>
    </row>
    <row r="26" spans="2:7" x14ac:dyDescent="0.25">
      <c r="B26" s="84">
        <f>IF(AND(SELZONA=C26,SELBASE=D26),MAX($B$3:B25)+1,0)</f>
        <v>0</v>
      </c>
      <c r="C26" s="78" t="s">
        <v>5</v>
      </c>
      <c r="D26" s="80" t="s">
        <v>34</v>
      </c>
      <c r="E26" s="69">
        <v>86374</v>
      </c>
      <c r="F26" s="69">
        <v>7</v>
      </c>
      <c r="G26" s="70">
        <v>9.5833333333333326E-2</v>
      </c>
    </row>
    <row r="27" spans="2:7" x14ac:dyDescent="0.25">
      <c r="B27" s="84">
        <f>IF(AND(SELZONA=C27,SELBASE=D27),MAX($B$3:B26)+1,0)</f>
        <v>0</v>
      </c>
      <c r="C27" s="78" t="s">
        <v>5</v>
      </c>
      <c r="D27" s="80" t="s">
        <v>34</v>
      </c>
      <c r="E27" s="69">
        <v>88475</v>
      </c>
      <c r="F27" s="69">
        <v>5</v>
      </c>
      <c r="G27" s="70">
        <v>4.027777777777778E-2</v>
      </c>
    </row>
    <row r="28" spans="2:7" x14ac:dyDescent="0.25">
      <c r="B28" s="84">
        <f>IF(AND(SELZONA=C28,SELBASE=D28),MAX($B$3:B27)+1,0)</f>
        <v>0</v>
      </c>
      <c r="C28" s="78" t="s">
        <v>5</v>
      </c>
      <c r="D28" s="80" t="s">
        <v>31</v>
      </c>
      <c r="E28" s="69">
        <v>110423</v>
      </c>
      <c r="F28" s="69">
        <v>5</v>
      </c>
      <c r="G28" s="70">
        <v>4.3055555555555562E-2</v>
      </c>
    </row>
    <row r="29" spans="2:7" x14ac:dyDescent="0.25">
      <c r="B29" s="84">
        <f>IF(AND(SELZONA=C29,SELBASE=D29),MAX($B$3:B28)+1,0)</f>
        <v>0</v>
      </c>
      <c r="C29" s="78" t="s">
        <v>5</v>
      </c>
      <c r="D29" s="80" t="s">
        <v>31</v>
      </c>
      <c r="E29" s="69">
        <v>161607</v>
      </c>
      <c r="F29" s="69">
        <v>7</v>
      </c>
      <c r="G29" s="70">
        <v>0.1013888888888889</v>
      </c>
    </row>
    <row r="30" spans="2:7" x14ac:dyDescent="0.25">
      <c r="B30" s="84">
        <f>IF(AND(SELZONA=C30,SELBASE=D30),MAX($B$3:B29)+1,0)</f>
        <v>0</v>
      </c>
      <c r="C30" s="78" t="s">
        <v>5</v>
      </c>
      <c r="D30" s="80" t="s">
        <v>31</v>
      </c>
      <c r="E30" s="69">
        <v>162868</v>
      </c>
      <c r="F30" s="69">
        <v>8</v>
      </c>
      <c r="G30" s="70">
        <v>4.5138888888888888E-2</v>
      </c>
    </row>
    <row r="31" spans="2:7" x14ac:dyDescent="0.25">
      <c r="B31" s="84">
        <f>IF(AND(SELZONA=C31,SELBASE=D31),MAX($B$3:B30)+1,0)</f>
        <v>0</v>
      </c>
      <c r="C31" s="78" t="s">
        <v>5</v>
      </c>
      <c r="D31" s="80" t="s">
        <v>31</v>
      </c>
      <c r="E31" s="69">
        <v>163535</v>
      </c>
      <c r="F31" s="69">
        <v>10</v>
      </c>
      <c r="G31" s="70">
        <v>8.0555555555555561E-2</v>
      </c>
    </row>
    <row r="32" spans="2:7" x14ac:dyDescent="0.25">
      <c r="B32" s="84">
        <f>IF(AND(SELZONA=C32,SELBASE=D32),MAX($B$3:B31)+1,0)</f>
        <v>0</v>
      </c>
      <c r="C32" s="78" t="s">
        <v>5</v>
      </c>
      <c r="D32" s="80" t="s">
        <v>31</v>
      </c>
      <c r="E32" s="69">
        <v>166094</v>
      </c>
      <c r="F32" s="69">
        <v>6</v>
      </c>
      <c r="G32" s="70">
        <v>7.7083333333333337E-2</v>
      </c>
    </row>
    <row r="33" spans="2:7" x14ac:dyDescent="0.25">
      <c r="B33" s="84">
        <f>IF(AND(SELZONA=C33,SELBASE=D33),MAX($B$3:B32)+1,0)</f>
        <v>0</v>
      </c>
      <c r="C33" s="78" t="s">
        <v>5</v>
      </c>
      <c r="D33" s="80" t="s">
        <v>31</v>
      </c>
      <c r="E33" s="69">
        <v>166140</v>
      </c>
      <c r="F33" s="69">
        <v>5</v>
      </c>
      <c r="G33" s="70">
        <v>4.027777777777778E-2</v>
      </c>
    </row>
    <row r="34" spans="2:7" x14ac:dyDescent="0.25">
      <c r="B34" s="84">
        <f>IF(AND(SELZONA=C34,SELBASE=D34),MAX($B$3:B33)+1,0)</f>
        <v>0</v>
      </c>
      <c r="C34" s="78" t="s">
        <v>5</v>
      </c>
      <c r="D34" s="80" t="s">
        <v>31</v>
      </c>
      <c r="E34" s="69">
        <v>186184</v>
      </c>
      <c r="F34" s="69">
        <v>5</v>
      </c>
      <c r="G34" s="70">
        <v>4.9999999999999996E-2</v>
      </c>
    </row>
    <row r="35" spans="2:7" x14ac:dyDescent="0.25">
      <c r="B35" s="84">
        <f>IF(AND(SELZONA=C35,SELBASE=D35),MAX($B$3:B34)+1,0)</f>
        <v>0</v>
      </c>
      <c r="C35" s="78" t="s">
        <v>5</v>
      </c>
      <c r="D35" s="80" t="s">
        <v>31</v>
      </c>
      <c r="E35" s="69">
        <v>188677</v>
      </c>
      <c r="F35" s="69">
        <v>6</v>
      </c>
      <c r="G35" s="70">
        <v>0.11041666666666666</v>
      </c>
    </row>
    <row r="36" spans="2:7" x14ac:dyDescent="0.25">
      <c r="B36" s="84">
        <f>IF(AND(SELZONA=C36,SELBASE=D36),MAX($B$3:B35)+1,0)</f>
        <v>0</v>
      </c>
      <c r="C36" s="78" t="s">
        <v>5</v>
      </c>
      <c r="D36" s="80" t="s">
        <v>31</v>
      </c>
      <c r="E36" s="69">
        <v>195493</v>
      </c>
      <c r="F36" s="69">
        <v>8</v>
      </c>
      <c r="G36" s="70">
        <v>6.1111111111111116E-2</v>
      </c>
    </row>
    <row r="37" spans="2:7" x14ac:dyDescent="0.25">
      <c r="B37" s="84">
        <f>IF(AND(SELZONA=C37,SELBASE=D37),MAX($B$3:B36)+1,0)</f>
        <v>0</v>
      </c>
      <c r="C37" s="78" t="s">
        <v>5</v>
      </c>
      <c r="D37" s="80" t="s">
        <v>31</v>
      </c>
      <c r="E37" s="69">
        <v>195889</v>
      </c>
      <c r="F37" s="69">
        <v>6</v>
      </c>
      <c r="G37" s="70">
        <v>5.2083333333333336E-2</v>
      </c>
    </row>
    <row r="38" spans="2:7" x14ac:dyDescent="0.25">
      <c r="B38" s="84">
        <f>IF(AND(SELZONA=C38,SELBASE=D38),MAX($B$3:B37)+1,0)</f>
        <v>0</v>
      </c>
      <c r="C38" s="78" t="s">
        <v>5</v>
      </c>
      <c r="D38" s="80" t="s">
        <v>31</v>
      </c>
      <c r="E38" s="69">
        <v>197238</v>
      </c>
      <c r="F38" s="69">
        <v>13</v>
      </c>
      <c r="G38" s="70">
        <v>0.12222222222222223</v>
      </c>
    </row>
    <row r="39" spans="2:7" x14ac:dyDescent="0.25">
      <c r="B39" s="84">
        <f>IF(AND(SELZONA=C39,SELBASE=D39),MAX($B$3:B38)+1,0)</f>
        <v>0</v>
      </c>
      <c r="C39" s="78" t="s">
        <v>5</v>
      </c>
      <c r="D39" s="80" t="s">
        <v>31</v>
      </c>
      <c r="E39" s="69">
        <v>225916</v>
      </c>
      <c r="F39" s="69">
        <v>14</v>
      </c>
      <c r="G39" s="70">
        <v>0.15138888888888888</v>
      </c>
    </row>
    <row r="40" spans="2:7" x14ac:dyDescent="0.25">
      <c r="B40" s="84">
        <f>IF(AND(SELZONA=C40,SELBASE=D40),MAX($B$3:B39)+1,0)</f>
        <v>0</v>
      </c>
      <c r="C40" s="78" t="s">
        <v>5</v>
      </c>
      <c r="D40" s="80" t="s">
        <v>31</v>
      </c>
      <c r="E40" s="69">
        <v>52806</v>
      </c>
      <c r="F40" s="69">
        <v>8</v>
      </c>
      <c r="G40" s="70">
        <v>4.9305555555555554E-2</v>
      </c>
    </row>
    <row r="41" spans="2:7" x14ac:dyDescent="0.25">
      <c r="B41" s="84">
        <f>IF(AND(SELZONA=C41,SELBASE=D41),MAX($B$3:B40)+1,0)</f>
        <v>0</v>
      </c>
      <c r="C41" s="78" t="s">
        <v>5</v>
      </c>
      <c r="D41" s="80" t="s">
        <v>31</v>
      </c>
      <c r="E41" s="69">
        <v>77004</v>
      </c>
      <c r="F41" s="69">
        <v>7</v>
      </c>
      <c r="G41" s="70">
        <v>5.6944444444444443E-2</v>
      </c>
    </row>
    <row r="42" spans="2:7" x14ac:dyDescent="0.25">
      <c r="B42" s="84">
        <f>IF(AND(SELZONA=C42,SELBASE=D42),MAX($B$3:B41)+1,0)</f>
        <v>0</v>
      </c>
      <c r="C42" s="78" t="s">
        <v>5</v>
      </c>
      <c r="D42" s="80" t="s">
        <v>31</v>
      </c>
      <c r="E42" s="69">
        <v>80472</v>
      </c>
      <c r="F42" s="69">
        <v>6</v>
      </c>
      <c r="G42" s="70">
        <v>4.3055555555555562E-2</v>
      </c>
    </row>
    <row r="43" spans="2:7" x14ac:dyDescent="0.25">
      <c r="B43" s="84">
        <f>IF(AND(SELZONA=C43,SELBASE=D43),MAX($B$3:B42)+1,0)</f>
        <v>0</v>
      </c>
      <c r="C43" s="78" t="s">
        <v>5</v>
      </c>
      <c r="D43" s="80" t="s">
        <v>31</v>
      </c>
      <c r="E43" s="69">
        <v>84376</v>
      </c>
      <c r="F43" s="69">
        <v>8</v>
      </c>
      <c r="G43" s="70">
        <v>8.4027777777777771E-2</v>
      </c>
    </row>
    <row r="44" spans="2:7" x14ac:dyDescent="0.25">
      <c r="B44" s="84">
        <f>IF(AND(SELZONA=C44,SELBASE=D44),MAX($B$3:B43)+1,0)</f>
        <v>0</v>
      </c>
      <c r="C44" s="78" t="s">
        <v>5</v>
      </c>
      <c r="D44" s="80" t="s">
        <v>31</v>
      </c>
      <c r="E44" s="69">
        <v>88395</v>
      </c>
      <c r="F44" s="69">
        <v>13</v>
      </c>
      <c r="G44" s="70">
        <v>0.11458333333333333</v>
      </c>
    </row>
    <row r="45" spans="2:7" x14ac:dyDescent="0.25">
      <c r="B45" s="84">
        <f>IF(AND(SELZONA=C45,SELBASE=D45),MAX($B$3:B44)+1,0)</f>
        <v>0</v>
      </c>
      <c r="C45" s="78" t="s">
        <v>5</v>
      </c>
      <c r="D45" s="79" t="s">
        <v>30</v>
      </c>
      <c r="E45" s="69">
        <v>113850</v>
      </c>
      <c r="F45" s="69">
        <v>7</v>
      </c>
      <c r="G45" s="70">
        <v>5.2083333333333336E-2</v>
      </c>
    </row>
    <row r="46" spans="2:7" x14ac:dyDescent="0.25">
      <c r="B46" s="84">
        <f>IF(AND(SELZONA=C46,SELBASE=D46),MAX($B$3:B45)+1,0)</f>
        <v>0</v>
      </c>
      <c r="C46" s="78" t="s">
        <v>5</v>
      </c>
      <c r="D46" s="79" t="s">
        <v>30</v>
      </c>
      <c r="E46" s="69">
        <v>118664</v>
      </c>
      <c r="F46" s="69">
        <v>10</v>
      </c>
      <c r="G46" s="70">
        <v>7.4305555555555555E-2</v>
      </c>
    </row>
    <row r="47" spans="2:7" x14ac:dyDescent="0.25">
      <c r="B47" s="84">
        <f>IF(AND(SELZONA=C47,SELBASE=D47),MAX($B$3:B46)+1,0)</f>
        <v>0</v>
      </c>
      <c r="C47" s="78" t="s">
        <v>5</v>
      </c>
      <c r="D47" s="79" t="s">
        <v>30</v>
      </c>
      <c r="E47" s="69">
        <v>129585</v>
      </c>
      <c r="F47" s="69">
        <v>8</v>
      </c>
      <c r="G47" s="70">
        <v>5.9722222222222225E-2</v>
      </c>
    </row>
    <row r="48" spans="2:7" x14ac:dyDescent="0.25">
      <c r="B48" s="84">
        <f>IF(AND(SELZONA=C48,SELBASE=D48),MAX($B$3:B47)+1,0)</f>
        <v>0</v>
      </c>
      <c r="C48" s="78" t="s">
        <v>5</v>
      </c>
      <c r="D48" s="79" t="s">
        <v>30</v>
      </c>
      <c r="E48" s="69">
        <v>130578</v>
      </c>
      <c r="F48" s="69">
        <v>6</v>
      </c>
      <c r="G48" s="70">
        <v>7.013888888888889E-2</v>
      </c>
    </row>
    <row r="49" spans="2:7" x14ac:dyDescent="0.25">
      <c r="B49" s="84">
        <f>IF(AND(SELZONA=C49,SELBASE=D49),MAX($B$3:B48)+1,0)</f>
        <v>0</v>
      </c>
      <c r="C49" s="78" t="s">
        <v>5</v>
      </c>
      <c r="D49" s="79" t="s">
        <v>30</v>
      </c>
      <c r="E49" s="69">
        <v>146420</v>
      </c>
      <c r="F49" s="69">
        <v>32</v>
      </c>
      <c r="G49" s="70">
        <v>0.19791666666666666</v>
      </c>
    </row>
    <row r="50" spans="2:7" x14ac:dyDescent="0.25">
      <c r="B50" s="84">
        <f>IF(AND(SELZONA=C50,SELBASE=D50),MAX($B$3:B49)+1,0)</f>
        <v>0</v>
      </c>
      <c r="C50" s="78" t="s">
        <v>5</v>
      </c>
      <c r="D50" s="79" t="s">
        <v>30</v>
      </c>
      <c r="E50" s="69">
        <v>150433</v>
      </c>
      <c r="F50" s="69">
        <v>34</v>
      </c>
      <c r="G50" s="70">
        <v>0.51944444444444449</v>
      </c>
    </row>
    <row r="51" spans="2:7" x14ac:dyDescent="0.25">
      <c r="B51" s="84">
        <f>IF(AND(SELZONA=C51,SELBASE=D51),MAX($B$3:B50)+1,0)</f>
        <v>0</v>
      </c>
      <c r="C51" s="78" t="s">
        <v>5</v>
      </c>
      <c r="D51" s="79" t="s">
        <v>30</v>
      </c>
      <c r="E51" s="69">
        <v>159880</v>
      </c>
      <c r="F51" s="69">
        <v>13</v>
      </c>
      <c r="G51" s="70">
        <v>8.0555555555555561E-2</v>
      </c>
    </row>
    <row r="52" spans="2:7" x14ac:dyDescent="0.25">
      <c r="B52" s="84">
        <f>IF(AND(SELZONA=C52,SELBASE=D52),MAX($B$3:B51)+1,0)</f>
        <v>0</v>
      </c>
      <c r="C52" s="78" t="s">
        <v>5</v>
      </c>
      <c r="D52" s="79" t="s">
        <v>30</v>
      </c>
      <c r="E52" s="69">
        <v>162861</v>
      </c>
      <c r="F52" s="69">
        <v>6</v>
      </c>
      <c r="G52" s="70">
        <v>2.4305555555555556E-2</v>
      </c>
    </row>
    <row r="53" spans="2:7" x14ac:dyDescent="0.25">
      <c r="B53" s="84">
        <f>IF(AND(SELZONA=C53,SELBASE=D53),MAX($B$3:B52)+1,0)</f>
        <v>0</v>
      </c>
      <c r="C53" s="78" t="s">
        <v>5</v>
      </c>
      <c r="D53" s="79" t="s">
        <v>30</v>
      </c>
      <c r="E53" s="69">
        <v>169560</v>
      </c>
      <c r="F53" s="69">
        <v>5</v>
      </c>
      <c r="G53" s="70">
        <v>4.5138888888888888E-2</v>
      </c>
    </row>
    <row r="54" spans="2:7" x14ac:dyDescent="0.25">
      <c r="B54" s="84">
        <f>IF(AND(SELZONA=C54,SELBASE=D54),MAX($B$3:B53)+1,0)</f>
        <v>0</v>
      </c>
      <c r="C54" s="78" t="s">
        <v>5</v>
      </c>
      <c r="D54" s="79" t="s">
        <v>30</v>
      </c>
      <c r="E54" s="69">
        <v>169935</v>
      </c>
      <c r="F54" s="69">
        <v>14</v>
      </c>
      <c r="G54" s="70">
        <v>0.15972222222222224</v>
      </c>
    </row>
    <row r="55" spans="2:7" x14ac:dyDescent="0.25">
      <c r="B55" s="84">
        <f>IF(AND(SELZONA=C55,SELBASE=D55),MAX($B$3:B54)+1,0)</f>
        <v>0</v>
      </c>
      <c r="C55" s="78" t="s">
        <v>5</v>
      </c>
      <c r="D55" s="79" t="s">
        <v>30</v>
      </c>
      <c r="E55" s="69">
        <v>170953</v>
      </c>
      <c r="F55" s="69">
        <v>5</v>
      </c>
      <c r="G55" s="70">
        <v>2.6388888888888889E-2</v>
      </c>
    </row>
    <row r="56" spans="2:7" x14ac:dyDescent="0.25">
      <c r="B56" s="84">
        <f>IF(AND(SELZONA=C56,SELBASE=D56),MAX($B$3:B55)+1,0)</f>
        <v>0</v>
      </c>
      <c r="C56" s="78" t="s">
        <v>5</v>
      </c>
      <c r="D56" s="79" t="s">
        <v>30</v>
      </c>
      <c r="E56" s="69">
        <v>171646</v>
      </c>
      <c r="F56" s="69">
        <v>6</v>
      </c>
      <c r="G56" s="70">
        <v>9.375E-2</v>
      </c>
    </row>
    <row r="57" spans="2:7" x14ac:dyDescent="0.25">
      <c r="B57" s="84">
        <f>IF(AND(SELZONA=C57,SELBASE=D57),MAX($B$3:B56)+1,0)</f>
        <v>0</v>
      </c>
      <c r="C57" s="78" t="s">
        <v>5</v>
      </c>
      <c r="D57" s="79" t="s">
        <v>30</v>
      </c>
      <c r="E57" s="69">
        <v>122770</v>
      </c>
      <c r="F57" s="69">
        <v>5</v>
      </c>
      <c r="G57" s="70">
        <v>4.9305555555555554E-2</v>
      </c>
    </row>
    <row r="58" spans="2:7" x14ac:dyDescent="0.25">
      <c r="B58" s="84">
        <f>IF(AND(SELZONA=C58,SELBASE=D58),MAX($B$3:B57)+1,0)</f>
        <v>0</v>
      </c>
      <c r="C58" s="78" t="s">
        <v>5</v>
      </c>
      <c r="D58" s="79" t="s">
        <v>30</v>
      </c>
      <c r="E58" s="69">
        <v>173278</v>
      </c>
      <c r="F58" s="69">
        <v>6</v>
      </c>
      <c r="G58" s="70">
        <v>6.6666666666666666E-2</v>
      </c>
    </row>
    <row r="59" spans="2:7" x14ac:dyDescent="0.25">
      <c r="B59" s="84">
        <f>IF(AND(SELZONA=C59,SELBASE=D59),MAX($B$3:B58)+1,0)</f>
        <v>0</v>
      </c>
      <c r="C59" s="78" t="s">
        <v>5</v>
      </c>
      <c r="D59" s="79" t="s">
        <v>30</v>
      </c>
      <c r="E59" s="69">
        <v>175242</v>
      </c>
      <c r="F59" s="69">
        <v>8</v>
      </c>
      <c r="G59" s="70">
        <v>5.6944444444444443E-2</v>
      </c>
    </row>
    <row r="60" spans="2:7" x14ac:dyDescent="0.25">
      <c r="B60" s="84">
        <f>IF(AND(SELZONA=C60,SELBASE=D60),MAX($B$3:B59)+1,0)</f>
        <v>0</v>
      </c>
      <c r="C60" s="78" t="s">
        <v>5</v>
      </c>
      <c r="D60" s="79" t="s">
        <v>30</v>
      </c>
      <c r="E60" s="69">
        <v>183990</v>
      </c>
      <c r="F60" s="69">
        <v>15</v>
      </c>
      <c r="G60" s="70">
        <v>0.22500000000000001</v>
      </c>
    </row>
    <row r="61" spans="2:7" x14ac:dyDescent="0.25">
      <c r="B61" s="84">
        <f>IF(AND(SELZONA=C61,SELBASE=D61),MAX($B$3:B60)+1,0)</f>
        <v>0</v>
      </c>
      <c r="C61" s="78" t="s">
        <v>5</v>
      </c>
      <c r="D61" s="79" t="s">
        <v>30</v>
      </c>
      <c r="E61" s="69">
        <v>208751</v>
      </c>
      <c r="F61" s="69">
        <v>12</v>
      </c>
      <c r="G61" s="71">
        <v>0.15277777777777776</v>
      </c>
    </row>
    <row r="62" spans="2:7" x14ac:dyDescent="0.25">
      <c r="B62" s="84">
        <f>IF(AND(SELZONA=C62,SELBASE=D62),MAX($B$3:B61)+1,0)</f>
        <v>0</v>
      </c>
      <c r="C62" s="78" t="s">
        <v>5</v>
      </c>
      <c r="D62" s="79" t="s">
        <v>30</v>
      </c>
      <c r="E62" s="69">
        <v>212878</v>
      </c>
      <c r="F62" s="69">
        <v>12</v>
      </c>
      <c r="G62" s="70">
        <v>7.8472222222222221E-2</v>
      </c>
    </row>
    <row r="63" spans="2:7" x14ac:dyDescent="0.25">
      <c r="B63" s="84">
        <f>IF(AND(SELZONA=C63,SELBASE=D63),MAX($B$3:B62)+1,0)</f>
        <v>0</v>
      </c>
      <c r="C63" s="78" t="s">
        <v>5</v>
      </c>
      <c r="D63" s="79" t="s">
        <v>30</v>
      </c>
      <c r="E63" s="69">
        <v>212889</v>
      </c>
      <c r="F63" s="69">
        <v>11</v>
      </c>
      <c r="G63" s="70">
        <v>0.17500000000000002</v>
      </c>
    </row>
    <row r="64" spans="2:7" x14ac:dyDescent="0.25">
      <c r="B64" s="84">
        <f>IF(AND(SELZONA=C64,SELBASE=D64),MAX($B$3:B63)+1,0)</f>
        <v>0</v>
      </c>
      <c r="C64" s="78" t="s">
        <v>5</v>
      </c>
      <c r="D64" s="79" t="s">
        <v>30</v>
      </c>
      <c r="E64" s="69">
        <v>214744</v>
      </c>
      <c r="F64" s="69">
        <v>5</v>
      </c>
      <c r="G64" s="70">
        <v>3.1944444444444449E-2</v>
      </c>
    </row>
    <row r="65" spans="2:7" x14ac:dyDescent="0.25">
      <c r="B65" s="84">
        <f>IF(AND(SELZONA=C65,SELBASE=D65),MAX($B$3:B64)+1,0)</f>
        <v>0</v>
      </c>
      <c r="C65" s="78" t="s">
        <v>5</v>
      </c>
      <c r="D65" s="79" t="s">
        <v>30</v>
      </c>
      <c r="E65" s="69">
        <v>216815</v>
      </c>
      <c r="F65" s="69">
        <v>5</v>
      </c>
      <c r="G65" s="70">
        <v>6.1805555555555558E-2</v>
      </c>
    </row>
    <row r="66" spans="2:7" x14ac:dyDescent="0.25">
      <c r="B66" s="84">
        <f>IF(AND(SELZONA=C66,SELBASE=D66),MAX($B$3:B65)+1,0)</f>
        <v>0</v>
      </c>
      <c r="C66" s="78" t="s">
        <v>5</v>
      </c>
      <c r="D66" s="79" t="s">
        <v>30</v>
      </c>
      <c r="E66" s="69">
        <v>218945</v>
      </c>
      <c r="F66" s="69">
        <v>5</v>
      </c>
      <c r="G66" s="70">
        <v>6.1111111111111116E-2</v>
      </c>
    </row>
    <row r="67" spans="2:7" x14ac:dyDescent="0.25">
      <c r="B67" s="84">
        <f>IF(AND(SELZONA=C67,SELBASE=D67),MAX($B$3:B66)+1,0)</f>
        <v>0</v>
      </c>
      <c r="C67" s="78" t="s">
        <v>5</v>
      </c>
      <c r="D67" s="79" t="s">
        <v>30</v>
      </c>
      <c r="E67" s="69">
        <v>219351</v>
      </c>
      <c r="F67" s="69">
        <v>35</v>
      </c>
      <c r="G67" s="70">
        <v>0.32777777777777778</v>
      </c>
    </row>
    <row r="68" spans="2:7" x14ac:dyDescent="0.25">
      <c r="B68" s="84">
        <f>IF(AND(SELZONA=C68,SELBASE=D68),MAX($B$3:B67)+1,0)</f>
        <v>0</v>
      </c>
      <c r="C68" s="78" t="s">
        <v>5</v>
      </c>
      <c r="D68" s="79" t="s">
        <v>30</v>
      </c>
      <c r="E68" s="69">
        <v>219389</v>
      </c>
      <c r="F68" s="69">
        <v>19</v>
      </c>
      <c r="G68" s="70">
        <v>0.125</v>
      </c>
    </row>
    <row r="69" spans="2:7" x14ac:dyDescent="0.25">
      <c r="B69" s="84">
        <f>IF(AND(SELZONA=C69,SELBASE=D69),MAX($B$3:B68)+1,0)</f>
        <v>0</v>
      </c>
      <c r="C69" s="78" t="s">
        <v>5</v>
      </c>
      <c r="D69" s="79" t="s">
        <v>30</v>
      </c>
      <c r="E69" s="69">
        <v>222531</v>
      </c>
      <c r="F69" s="69">
        <v>6</v>
      </c>
      <c r="G69" s="70">
        <v>3.9583333333333331E-2</v>
      </c>
    </row>
    <row r="70" spans="2:7" x14ac:dyDescent="0.25">
      <c r="B70" s="84">
        <f>IF(AND(SELZONA=C70,SELBASE=D70),MAX($B$3:B69)+1,0)</f>
        <v>0</v>
      </c>
      <c r="C70" s="78" t="s">
        <v>5</v>
      </c>
      <c r="D70" s="79" t="s">
        <v>30</v>
      </c>
      <c r="E70" s="69">
        <v>229362</v>
      </c>
      <c r="F70" s="69">
        <v>12</v>
      </c>
      <c r="G70" s="70">
        <v>0.13263888888888889</v>
      </c>
    </row>
    <row r="71" spans="2:7" x14ac:dyDescent="0.25">
      <c r="B71" s="84">
        <f>IF(AND(SELZONA=C71,SELBASE=D71),MAX($B$3:B70)+1,0)</f>
        <v>0</v>
      </c>
      <c r="C71" s="78" t="s">
        <v>5</v>
      </c>
      <c r="D71" s="79" t="s">
        <v>30</v>
      </c>
      <c r="E71" s="69">
        <v>231465</v>
      </c>
      <c r="F71" s="69">
        <v>5</v>
      </c>
      <c r="G71" s="70">
        <v>6.5277777777777782E-2</v>
      </c>
    </row>
    <row r="72" spans="2:7" x14ac:dyDescent="0.25">
      <c r="B72" s="84">
        <f>IF(AND(SELZONA=C72,SELBASE=D72),MAX($B$3:B71)+1,0)</f>
        <v>0</v>
      </c>
      <c r="C72" s="78" t="s">
        <v>5</v>
      </c>
      <c r="D72" s="79" t="s">
        <v>30</v>
      </c>
      <c r="E72" s="69">
        <v>496989</v>
      </c>
      <c r="F72" s="69">
        <v>5</v>
      </c>
      <c r="G72" s="70">
        <v>5.5555555555555552E-2</v>
      </c>
    </row>
    <row r="73" spans="2:7" x14ac:dyDescent="0.25">
      <c r="B73" s="84">
        <f>IF(AND(SELZONA=C73,SELBASE=D73),MAX($B$3:B72)+1,0)</f>
        <v>0</v>
      </c>
      <c r="C73" s="78" t="s">
        <v>5</v>
      </c>
      <c r="D73" s="79" t="s">
        <v>30</v>
      </c>
      <c r="E73" s="69">
        <v>58977</v>
      </c>
      <c r="F73" s="69">
        <v>5</v>
      </c>
      <c r="G73" s="70">
        <v>5.9027777777777783E-2</v>
      </c>
    </row>
    <row r="74" spans="2:7" x14ac:dyDescent="0.25">
      <c r="B74" s="84">
        <f>IF(AND(SELZONA=C74,SELBASE=D74),MAX($B$3:B73)+1,0)</f>
        <v>0</v>
      </c>
      <c r="C74" s="78" t="s">
        <v>5</v>
      </c>
      <c r="D74" s="81" t="s">
        <v>33</v>
      </c>
      <c r="E74" s="69">
        <v>109142</v>
      </c>
      <c r="F74" s="69">
        <v>15</v>
      </c>
      <c r="G74" s="70">
        <v>0.1125</v>
      </c>
    </row>
    <row r="75" spans="2:7" x14ac:dyDescent="0.25">
      <c r="B75" s="84">
        <f>IF(AND(SELZONA=C75,SELBASE=D75),MAX($B$3:B74)+1,0)</f>
        <v>0</v>
      </c>
      <c r="C75" s="78" t="s">
        <v>5</v>
      </c>
      <c r="D75" s="81" t="s">
        <v>33</v>
      </c>
      <c r="E75" s="69">
        <v>110252</v>
      </c>
      <c r="F75" s="69">
        <v>11</v>
      </c>
      <c r="G75" s="70">
        <v>0.10069444444444443</v>
      </c>
    </row>
    <row r="76" spans="2:7" x14ac:dyDescent="0.25">
      <c r="B76" s="84">
        <f>IF(AND(SELZONA=C76,SELBASE=D76),MAX($B$3:B75)+1,0)</f>
        <v>0</v>
      </c>
      <c r="C76" s="78" t="s">
        <v>5</v>
      </c>
      <c r="D76" s="81" t="s">
        <v>33</v>
      </c>
      <c r="E76" s="69">
        <v>112202</v>
      </c>
      <c r="F76" s="69">
        <v>5</v>
      </c>
      <c r="G76" s="70">
        <v>4.1666666666666664E-2</v>
      </c>
    </row>
    <row r="77" spans="2:7" x14ac:dyDescent="0.25">
      <c r="B77" s="84">
        <f>IF(AND(SELZONA=C77,SELBASE=D77),MAX($B$3:B76)+1,0)</f>
        <v>0</v>
      </c>
      <c r="C77" s="78" t="s">
        <v>5</v>
      </c>
      <c r="D77" s="81" t="s">
        <v>33</v>
      </c>
      <c r="E77" s="69">
        <v>114722</v>
      </c>
      <c r="F77" s="69">
        <v>8</v>
      </c>
      <c r="G77" s="71">
        <v>0.10069444444444443</v>
      </c>
    </row>
    <row r="78" spans="2:7" x14ac:dyDescent="0.25">
      <c r="B78" s="84">
        <f>IF(AND(SELZONA=C78,SELBASE=D78),MAX($B$3:B77)+1,0)</f>
        <v>0</v>
      </c>
      <c r="C78" s="78" t="s">
        <v>5</v>
      </c>
      <c r="D78" s="81" t="s">
        <v>33</v>
      </c>
      <c r="E78" s="69">
        <v>120111</v>
      </c>
      <c r="F78" s="69">
        <v>7</v>
      </c>
      <c r="G78" s="70">
        <v>5.2083333333333336E-2</v>
      </c>
    </row>
    <row r="79" spans="2:7" x14ac:dyDescent="0.25">
      <c r="B79" s="84">
        <f>IF(AND(SELZONA=C79,SELBASE=D79),MAX($B$3:B78)+1,0)</f>
        <v>0</v>
      </c>
      <c r="C79" s="78" t="s">
        <v>5</v>
      </c>
      <c r="D79" s="81" t="s">
        <v>33</v>
      </c>
      <c r="E79" s="69">
        <v>125393</v>
      </c>
      <c r="F79" s="69">
        <v>10</v>
      </c>
      <c r="G79" s="70">
        <v>7.4999999999999997E-2</v>
      </c>
    </row>
    <row r="80" spans="2:7" x14ac:dyDescent="0.25">
      <c r="B80" s="84">
        <f>IF(AND(SELZONA=C80,SELBASE=D80),MAX($B$3:B79)+1,0)</f>
        <v>0</v>
      </c>
      <c r="C80" s="78" t="s">
        <v>5</v>
      </c>
      <c r="D80" s="81" t="s">
        <v>33</v>
      </c>
      <c r="E80" s="69">
        <v>129072</v>
      </c>
      <c r="F80" s="69">
        <v>5</v>
      </c>
      <c r="G80" s="70">
        <v>3.4027777777777775E-2</v>
      </c>
    </row>
    <row r="81" spans="2:7" x14ac:dyDescent="0.25">
      <c r="B81" s="84">
        <f>IF(AND(SELZONA=C81,SELBASE=D81),MAX($B$3:B80)+1,0)</f>
        <v>0</v>
      </c>
      <c r="C81" s="78" t="s">
        <v>5</v>
      </c>
      <c r="D81" s="81" t="s">
        <v>33</v>
      </c>
      <c r="E81" s="69">
        <v>136492</v>
      </c>
      <c r="F81" s="69">
        <v>9</v>
      </c>
      <c r="G81" s="70">
        <v>7.6388888888888895E-2</v>
      </c>
    </row>
    <row r="82" spans="2:7" x14ac:dyDescent="0.25">
      <c r="B82" s="84">
        <f>IF(AND(SELZONA=C82,SELBASE=D82),MAX($B$3:B81)+1,0)</f>
        <v>0</v>
      </c>
      <c r="C82" s="78" t="s">
        <v>5</v>
      </c>
      <c r="D82" s="81" t="s">
        <v>33</v>
      </c>
      <c r="E82" s="69">
        <v>152206</v>
      </c>
      <c r="F82" s="69">
        <v>7</v>
      </c>
      <c r="G82" s="70">
        <v>4.7916666666666663E-2</v>
      </c>
    </row>
    <row r="83" spans="2:7" x14ac:dyDescent="0.25">
      <c r="B83" s="84">
        <f>IF(AND(SELZONA=C83,SELBASE=D83),MAX($B$3:B82)+1,0)</f>
        <v>0</v>
      </c>
      <c r="C83" s="78" t="s">
        <v>5</v>
      </c>
      <c r="D83" s="81" t="s">
        <v>33</v>
      </c>
      <c r="E83" s="69">
        <v>157891</v>
      </c>
      <c r="F83" s="69">
        <v>10</v>
      </c>
      <c r="G83" s="70">
        <v>0.14375000000000002</v>
      </c>
    </row>
    <row r="84" spans="2:7" x14ac:dyDescent="0.25">
      <c r="B84" s="84">
        <f>IF(AND(SELZONA=C84,SELBASE=D84),MAX($B$3:B83)+1,0)</f>
        <v>0</v>
      </c>
      <c r="C84" s="78" t="s">
        <v>5</v>
      </c>
      <c r="D84" s="81" t="s">
        <v>33</v>
      </c>
      <c r="E84" s="69">
        <v>164139</v>
      </c>
      <c r="F84" s="69">
        <v>12</v>
      </c>
      <c r="G84" s="70">
        <v>8.6805555555555566E-2</v>
      </c>
    </row>
    <row r="85" spans="2:7" x14ac:dyDescent="0.25">
      <c r="B85" s="84">
        <f>IF(AND(SELZONA=C85,SELBASE=D85),MAX($B$3:B84)+1,0)</f>
        <v>0</v>
      </c>
      <c r="C85" s="78" t="s">
        <v>5</v>
      </c>
      <c r="D85" s="81" t="s">
        <v>33</v>
      </c>
      <c r="E85" s="69">
        <v>165766</v>
      </c>
      <c r="F85" s="69">
        <v>8</v>
      </c>
      <c r="G85" s="70">
        <v>8.5416666666666655E-2</v>
      </c>
    </row>
    <row r="86" spans="2:7" x14ac:dyDescent="0.25">
      <c r="B86" s="84">
        <f>IF(AND(SELZONA=C86,SELBASE=D86),MAX($B$3:B85)+1,0)</f>
        <v>0</v>
      </c>
      <c r="C86" s="78" t="s">
        <v>5</v>
      </c>
      <c r="D86" s="81" t="s">
        <v>33</v>
      </c>
      <c r="E86" s="69">
        <v>170786</v>
      </c>
      <c r="F86" s="69">
        <v>6</v>
      </c>
      <c r="G86" s="70">
        <v>5.2777777777777778E-2</v>
      </c>
    </row>
    <row r="87" spans="2:7" x14ac:dyDescent="0.25">
      <c r="B87" s="84">
        <f>IF(AND(SELZONA=C87,SELBASE=D87),MAX($B$3:B86)+1,0)</f>
        <v>0</v>
      </c>
      <c r="C87" s="78" t="s">
        <v>5</v>
      </c>
      <c r="D87" s="81" t="s">
        <v>33</v>
      </c>
      <c r="E87" s="69">
        <v>175943</v>
      </c>
      <c r="F87" s="69">
        <v>11</v>
      </c>
      <c r="G87" s="70">
        <v>0.10069444444444443</v>
      </c>
    </row>
    <row r="88" spans="2:7" x14ac:dyDescent="0.25">
      <c r="B88" s="84">
        <f>IF(AND(SELZONA=C88,SELBASE=D88),MAX($B$3:B87)+1,0)</f>
        <v>0</v>
      </c>
      <c r="C88" s="78" t="s">
        <v>5</v>
      </c>
      <c r="D88" s="81" t="s">
        <v>33</v>
      </c>
      <c r="E88" s="69">
        <v>194899</v>
      </c>
      <c r="F88" s="69">
        <v>22</v>
      </c>
      <c r="G88" s="70">
        <v>0.15138888888888888</v>
      </c>
    </row>
    <row r="89" spans="2:7" x14ac:dyDescent="0.25">
      <c r="B89" s="84">
        <f>IF(AND(SELZONA=C89,SELBASE=D89),MAX($B$3:B88)+1,0)</f>
        <v>0</v>
      </c>
      <c r="C89" s="78" t="s">
        <v>5</v>
      </c>
      <c r="D89" s="81" t="s">
        <v>33</v>
      </c>
      <c r="E89" s="69">
        <v>197894</v>
      </c>
      <c r="F89" s="69">
        <v>8</v>
      </c>
      <c r="G89" s="70">
        <v>6.5277777777777782E-2</v>
      </c>
    </row>
    <row r="90" spans="2:7" x14ac:dyDescent="0.25">
      <c r="B90" s="84">
        <f>IF(AND(SELZONA=C90,SELBASE=D90),MAX($B$3:B89)+1,0)</f>
        <v>0</v>
      </c>
      <c r="C90" s="78" t="s">
        <v>5</v>
      </c>
      <c r="D90" s="81" t="s">
        <v>33</v>
      </c>
      <c r="E90" s="69">
        <v>206093</v>
      </c>
      <c r="F90" s="69">
        <v>5</v>
      </c>
      <c r="G90" s="70">
        <v>4.7222222222222221E-2</v>
      </c>
    </row>
    <row r="91" spans="2:7" x14ac:dyDescent="0.25">
      <c r="B91" s="84">
        <f>IF(AND(SELZONA=C91,SELBASE=D91),MAX($B$3:B90)+1,0)</f>
        <v>0</v>
      </c>
      <c r="C91" s="78" t="s">
        <v>5</v>
      </c>
      <c r="D91" s="81" t="s">
        <v>33</v>
      </c>
      <c r="E91" s="69">
        <v>212137</v>
      </c>
      <c r="F91" s="69">
        <v>6</v>
      </c>
      <c r="G91" s="70">
        <v>3.7499999999999999E-2</v>
      </c>
    </row>
    <row r="92" spans="2:7" x14ac:dyDescent="0.25">
      <c r="B92" s="84">
        <f>IF(AND(SELZONA=C92,SELBASE=D92),MAX($B$3:B91)+1,0)</f>
        <v>0</v>
      </c>
      <c r="C92" s="78" t="s">
        <v>5</v>
      </c>
      <c r="D92" s="81" t="s">
        <v>33</v>
      </c>
      <c r="E92" s="69">
        <v>216174</v>
      </c>
      <c r="F92" s="69">
        <v>8</v>
      </c>
      <c r="G92" s="70">
        <v>5.6250000000000001E-2</v>
      </c>
    </row>
    <row r="93" spans="2:7" x14ac:dyDescent="0.25">
      <c r="B93" s="84">
        <f>IF(AND(SELZONA=C93,SELBASE=D93),MAX($B$3:B92)+1,0)</f>
        <v>0</v>
      </c>
      <c r="C93" s="78" t="s">
        <v>5</v>
      </c>
      <c r="D93" s="81" t="s">
        <v>33</v>
      </c>
      <c r="E93" s="69">
        <v>58816</v>
      </c>
      <c r="F93" s="69">
        <v>6</v>
      </c>
      <c r="G93" s="70">
        <v>5.7638888888888885E-2</v>
      </c>
    </row>
    <row r="94" spans="2:7" x14ac:dyDescent="0.25">
      <c r="B94" s="84">
        <f>IF(AND(SELZONA=C94,SELBASE=D94),MAX($B$3:B93)+1,0)</f>
        <v>0</v>
      </c>
      <c r="C94" s="78" t="s">
        <v>5</v>
      </c>
      <c r="D94" s="81" t="s">
        <v>33</v>
      </c>
      <c r="E94" s="69">
        <v>70836</v>
      </c>
      <c r="F94" s="69">
        <v>5</v>
      </c>
      <c r="G94" s="70">
        <v>6.25E-2</v>
      </c>
    </row>
    <row r="95" spans="2:7" x14ac:dyDescent="0.25">
      <c r="B95" s="84">
        <f>IF(AND(SELZONA=C95,SELBASE=D95),MAX($B$3:B94)+1,0)</f>
        <v>0</v>
      </c>
      <c r="C95" s="78" t="s">
        <v>3</v>
      </c>
      <c r="D95" s="80" t="s">
        <v>18</v>
      </c>
      <c r="E95" s="69">
        <v>124035</v>
      </c>
      <c r="F95" s="69">
        <v>11</v>
      </c>
      <c r="G95" s="70">
        <v>0.10902777777777778</v>
      </c>
    </row>
    <row r="96" spans="2:7" x14ac:dyDescent="0.25">
      <c r="B96" s="84">
        <f>IF(AND(SELZONA=C96,SELBASE=D96),MAX($B$3:B95)+1,0)</f>
        <v>0</v>
      </c>
      <c r="C96" s="78" t="s">
        <v>3</v>
      </c>
      <c r="D96" s="80" t="s">
        <v>18</v>
      </c>
      <c r="E96" s="69">
        <v>132733</v>
      </c>
      <c r="F96" s="69">
        <v>18</v>
      </c>
      <c r="G96" s="70">
        <v>0.1875</v>
      </c>
    </row>
    <row r="97" spans="2:7" x14ac:dyDescent="0.25">
      <c r="B97" s="84">
        <f>IF(AND(SELZONA=C97,SELBASE=D97),MAX($B$3:B96)+1,0)</f>
        <v>0</v>
      </c>
      <c r="C97" s="78" t="s">
        <v>3</v>
      </c>
      <c r="D97" s="80" t="s">
        <v>18</v>
      </c>
      <c r="E97" s="69">
        <v>135728</v>
      </c>
      <c r="F97" s="69">
        <v>13</v>
      </c>
      <c r="G97" s="70">
        <v>0.17222222222222225</v>
      </c>
    </row>
    <row r="98" spans="2:7" x14ac:dyDescent="0.25">
      <c r="B98" s="84">
        <f>IF(AND(SELZONA=C98,SELBASE=D98),MAX($B$3:B97)+1,0)</f>
        <v>0</v>
      </c>
      <c r="C98" s="78" t="s">
        <v>3</v>
      </c>
      <c r="D98" s="80" t="s">
        <v>18</v>
      </c>
      <c r="E98" s="69">
        <v>152857</v>
      </c>
      <c r="F98" s="69">
        <v>14</v>
      </c>
      <c r="G98" s="70">
        <v>0.12361111111111112</v>
      </c>
    </row>
    <row r="99" spans="2:7" x14ac:dyDescent="0.25">
      <c r="B99" s="84">
        <f>IF(AND(SELZONA=C99,SELBASE=D99),MAX($B$3:B98)+1,0)</f>
        <v>0</v>
      </c>
      <c r="C99" s="78" t="s">
        <v>3</v>
      </c>
      <c r="D99" s="80" t="s">
        <v>18</v>
      </c>
      <c r="E99" s="69">
        <v>170843</v>
      </c>
      <c r="F99" s="69">
        <v>9</v>
      </c>
      <c r="G99" s="70">
        <v>7.9861111111111105E-2</v>
      </c>
    </row>
    <row r="100" spans="2:7" x14ac:dyDescent="0.25">
      <c r="B100" s="84">
        <f>IF(AND(SELZONA=C100,SELBASE=D100),MAX($B$3:B99)+1,0)</f>
        <v>0</v>
      </c>
      <c r="C100" s="78" t="s">
        <v>3</v>
      </c>
      <c r="D100" s="80" t="s">
        <v>18</v>
      </c>
      <c r="E100" s="69">
        <v>210795</v>
      </c>
      <c r="F100" s="69">
        <v>9</v>
      </c>
      <c r="G100" s="70">
        <v>6.3194444444444442E-2</v>
      </c>
    </row>
    <row r="101" spans="2:7" x14ac:dyDescent="0.25">
      <c r="B101" s="84">
        <f>IF(AND(SELZONA=C101,SELBASE=D101),MAX($B$3:B100)+1,0)</f>
        <v>0</v>
      </c>
      <c r="C101" s="78" t="s">
        <v>3</v>
      </c>
      <c r="D101" s="80" t="s">
        <v>18</v>
      </c>
      <c r="E101" s="69">
        <v>210796</v>
      </c>
      <c r="F101" s="69">
        <v>13</v>
      </c>
      <c r="G101" s="70">
        <v>8.6111111111111124E-2</v>
      </c>
    </row>
    <row r="102" spans="2:7" x14ac:dyDescent="0.25">
      <c r="B102" s="84">
        <f>IF(AND(SELZONA=C102,SELBASE=D102),MAX($B$3:B101)+1,0)</f>
        <v>0</v>
      </c>
      <c r="C102" s="78" t="s">
        <v>3</v>
      </c>
      <c r="D102" s="80" t="s">
        <v>18</v>
      </c>
      <c r="E102" s="69">
        <v>216665</v>
      </c>
      <c r="F102" s="69">
        <v>10</v>
      </c>
      <c r="G102" s="70">
        <v>0.12083333333333333</v>
      </c>
    </row>
    <row r="103" spans="2:7" x14ac:dyDescent="0.25">
      <c r="B103" s="84">
        <f>IF(AND(SELZONA=C103,SELBASE=D103),MAX($B$3:B102)+1,0)</f>
        <v>0</v>
      </c>
      <c r="C103" s="78" t="s">
        <v>3</v>
      </c>
      <c r="D103" s="80" t="s">
        <v>18</v>
      </c>
      <c r="E103" s="69">
        <v>65044</v>
      </c>
      <c r="F103" s="69">
        <v>7</v>
      </c>
      <c r="G103" s="70">
        <v>9.7916666666666666E-2</v>
      </c>
    </row>
    <row r="104" spans="2:7" x14ac:dyDescent="0.25">
      <c r="B104" s="84">
        <f>IF(AND(SELZONA=C104,SELBASE=D104),MAX($B$3:B103)+1,0)</f>
        <v>0</v>
      </c>
      <c r="C104" s="78" t="s">
        <v>3</v>
      </c>
      <c r="D104" s="80" t="s">
        <v>18</v>
      </c>
      <c r="E104" s="69">
        <v>85729</v>
      </c>
      <c r="F104" s="69">
        <v>10</v>
      </c>
      <c r="G104" s="71">
        <v>0.12986111111111112</v>
      </c>
    </row>
    <row r="105" spans="2:7" x14ac:dyDescent="0.25">
      <c r="B105" s="84">
        <f>IF(AND(SELZONA=C105,SELBASE=D105),MAX($B$3:B104)+1,0)</f>
        <v>0</v>
      </c>
      <c r="C105" s="78" t="s">
        <v>3</v>
      </c>
      <c r="D105" s="80" t="s">
        <v>20</v>
      </c>
      <c r="E105" s="69">
        <v>114540</v>
      </c>
      <c r="F105" s="69">
        <v>9</v>
      </c>
      <c r="G105" s="70">
        <v>0.11527777777777777</v>
      </c>
    </row>
    <row r="106" spans="2:7" x14ac:dyDescent="0.25">
      <c r="B106" s="84">
        <f>IF(AND(SELZONA=C106,SELBASE=D106),MAX($B$3:B105)+1,0)</f>
        <v>0</v>
      </c>
      <c r="C106" s="78" t="s">
        <v>3</v>
      </c>
      <c r="D106" s="80" t="s">
        <v>20</v>
      </c>
      <c r="E106" s="69">
        <v>134380</v>
      </c>
      <c r="F106" s="69">
        <v>5</v>
      </c>
      <c r="G106" s="70">
        <v>5.6944444444444443E-2</v>
      </c>
    </row>
    <row r="107" spans="2:7" x14ac:dyDescent="0.25">
      <c r="B107" s="84">
        <f>IF(AND(SELZONA=C107,SELBASE=D107),MAX($B$3:B106)+1,0)</f>
        <v>0</v>
      </c>
      <c r="C107" s="78" t="s">
        <v>3</v>
      </c>
      <c r="D107" s="80" t="s">
        <v>20</v>
      </c>
      <c r="E107" s="69">
        <v>183338</v>
      </c>
      <c r="F107" s="69">
        <v>6</v>
      </c>
      <c r="G107" s="70">
        <v>4.5833333333333337E-2</v>
      </c>
    </row>
    <row r="108" spans="2:7" x14ac:dyDescent="0.25">
      <c r="B108" s="84">
        <f>IF(AND(SELZONA=C108,SELBASE=D108),MAX($B$3:B107)+1,0)</f>
        <v>0</v>
      </c>
      <c r="C108" s="78" t="s">
        <v>3</v>
      </c>
      <c r="D108" s="80" t="s">
        <v>20</v>
      </c>
      <c r="E108" s="69">
        <v>186490</v>
      </c>
      <c r="F108" s="69">
        <v>7</v>
      </c>
      <c r="G108" s="70">
        <v>4.5138888888888888E-2</v>
      </c>
    </row>
    <row r="109" spans="2:7" x14ac:dyDescent="0.25">
      <c r="B109" s="84">
        <f>IF(AND(SELZONA=C109,SELBASE=D109),MAX($B$3:B108)+1,0)</f>
        <v>0</v>
      </c>
      <c r="C109" s="78" t="s">
        <v>3</v>
      </c>
      <c r="D109" s="80" t="s">
        <v>20</v>
      </c>
      <c r="E109" s="69">
        <v>195955</v>
      </c>
      <c r="F109" s="69">
        <v>5</v>
      </c>
      <c r="G109" s="70">
        <v>0.10486111111111111</v>
      </c>
    </row>
    <row r="110" spans="2:7" x14ac:dyDescent="0.25">
      <c r="B110" s="84">
        <f>IF(AND(SELZONA=C110,SELBASE=D110),MAX($B$3:B109)+1,0)</f>
        <v>0</v>
      </c>
      <c r="C110" s="78" t="s">
        <v>3</v>
      </c>
      <c r="D110" s="80" t="s">
        <v>20</v>
      </c>
      <c r="E110" s="69">
        <v>202051</v>
      </c>
      <c r="F110" s="69">
        <v>8</v>
      </c>
      <c r="G110" s="70">
        <v>5.9722222222222225E-2</v>
      </c>
    </row>
    <row r="111" spans="2:7" x14ac:dyDescent="0.25">
      <c r="B111" s="84">
        <f>IF(AND(SELZONA=C111,SELBASE=D111),MAX($B$3:B110)+1,0)</f>
        <v>0</v>
      </c>
      <c r="C111" s="78" t="s">
        <v>3</v>
      </c>
      <c r="D111" s="80" t="s">
        <v>20</v>
      </c>
      <c r="E111" s="69">
        <v>211801</v>
      </c>
      <c r="F111" s="69">
        <v>13</v>
      </c>
      <c r="G111" s="70">
        <v>0.22708333333333333</v>
      </c>
    </row>
    <row r="112" spans="2:7" x14ac:dyDescent="0.25">
      <c r="B112" s="84">
        <f>IF(AND(SELZONA=C112,SELBASE=D112),MAX($B$3:B111)+1,0)</f>
        <v>0</v>
      </c>
      <c r="C112" s="78" t="s">
        <v>3</v>
      </c>
      <c r="D112" s="80" t="s">
        <v>20</v>
      </c>
      <c r="E112" s="69">
        <v>78076</v>
      </c>
      <c r="F112" s="69">
        <v>5</v>
      </c>
      <c r="G112" s="70">
        <v>2.361111111111111E-2</v>
      </c>
    </row>
    <row r="113" spans="2:7" x14ac:dyDescent="0.25">
      <c r="B113" s="84">
        <f>IF(AND(SELZONA=C113,SELBASE=D113),MAX($B$3:B112)+1,0)</f>
        <v>0</v>
      </c>
      <c r="C113" s="78" t="s">
        <v>3</v>
      </c>
      <c r="D113" s="80" t="s">
        <v>20</v>
      </c>
      <c r="E113" s="69">
        <v>78239</v>
      </c>
      <c r="F113" s="69">
        <v>15</v>
      </c>
      <c r="G113" s="71">
        <v>0.19791666666666666</v>
      </c>
    </row>
    <row r="114" spans="2:7" x14ac:dyDescent="0.25">
      <c r="B114" s="84">
        <f>IF(AND(SELZONA=C114,SELBASE=D114),MAX($B$3:B113)+1,0)</f>
        <v>0</v>
      </c>
      <c r="C114" s="78" t="s">
        <v>4</v>
      </c>
      <c r="D114" s="80" t="s">
        <v>27</v>
      </c>
      <c r="E114" s="68" t="s">
        <v>43</v>
      </c>
      <c r="F114" s="68" t="s">
        <v>44</v>
      </c>
      <c r="G114" s="72" t="s">
        <v>42</v>
      </c>
    </row>
    <row r="115" spans="2:7" x14ac:dyDescent="0.25">
      <c r="B115" s="84">
        <f>IF(AND(SELZONA=C115,SELBASE=D115),MAX($B$3:B114)+1,0)</f>
        <v>0</v>
      </c>
      <c r="C115" s="78" t="s">
        <v>4</v>
      </c>
      <c r="D115" s="80" t="s">
        <v>27</v>
      </c>
      <c r="E115" s="69">
        <v>109916</v>
      </c>
      <c r="F115" s="69">
        <v>5</v>
      </c>
      <c r="G115" s="70">
        <v>8.1250000000000003E-2</v>
      </c>
    </row>
    <row r="116" spans="2:7" x14ac:dyDescent="0.25">
      <c r="B116" s="84">
        <f>IF(AND(SELZONA=C116,SELBASE=D116),MAX($B$3:B115)+1,0)</f>
        <v>0</v>
      </c>
      <c r="C116" s="78" t="s">
        <v>4</v>
      </c>
      <c r="D116" s="80" t="s">
        <v>27</v>
      </c>
      <c r="E116" s="69">
        <v>140550</v>
      </c>
      <c r="F116" s="69">
        <v>8</v>
      </c>
      <c r="G116" s="70">
        <v>5.486111111111111E-2</v>
      </c>
    </row>
    <row r="117" spans="2:7" x14ac:dyDescent="0.25">
      <c r="B117" s="84">
        <f>IF(AND(SELZONA=C117,SELBASE=D117),MAX($B$3:B116)+1,0)</f>
        <v>0</v>
      </c>
      <c r="C117" s="78" t="s">
        <v>4</v>
      </c>
      <c r="D117" s="80" t="s">
        <v>27</v>
      </c>
      <c r="E117" s="69">
        <v>141024</v>
      </c>
      <c r="F117" s="69">
        <v>17</v>
      </c>
      <c r="G117" s="70">
        <v>0.12986111111111112</v>
      </c>
    </row>
    <row r="118" spans="2:7" x14ac:dyDescent="0.25">
      <c r="B118" s="84">
        <f>IF(AND(SELZONA=C118,SELBASE=D118),MAX($B$3:B117)+1,0)</f>
        <v>0</v>
      </c>
      <c r="C118" s="78" t="s">
        <v>4</v>
      </c>
      <c r="D118" s="80" t="s">
        <v>27</v>
      </c>
      <c r="E118" s="69">
        <v>144476</v>
      </c>
      <c r="F118" s="69">
        <v>7</v>
      </c>
      <c r="G118" s="70">
        <v>0.10833333333333334</v>
      </c>
    </row>
    <row r="119" spans="2:7" x14ac:dyDescent="0.25">
      <c r="B119" s="84">
        <f>IF(AND(SELZONA=C119,SELBASE=D119),MAX($B$3:B118)+1,0)</f>
        <v>0</v>
      </c>
      <c r="C119" s="78" t="s">
        <v>4</v>
      </c>
      <c r="D119" s="80" t="s">
        <v>27</v>
      </c>
      <c r="E119" s="69">
        <v>155666</v>
      </c>
      <c r="F119" s="69">
        <v>18</v>
      </c>
      <c r="G119" s="70">
        <v>0.22430555555555556</v>
      </c>
    </row>
    <row r="120" spans="2:7" x14ac:dyDescent="0.25">
      <c r="B120" s="84">
        <f>IF(AND(SELZONA=C120,SELBASE=D120),MAX($B$3:B119)+1,0)</f>
        <v>0</v>
      </c>
      <c r="C120" s="78" t="s">
        <v>4</v>
      </c>
      <c r="D120" s="80" t="s">
        <v>27</v>
      </c>
      <c r="E120" s="69">
        <v>169555</v>
      </c>
      <c r="F120" s="69">
        <v>19</v>
      </c>
      <c r="G120" s="70">
        <v>0.23402777777777781</v>
      </c>
    </row>
    <row r="121" spans="2:7" x14ac:dyDescent="0.25">
      <c r="B121" s="84">
        <f>IF(AND(SELZONA=C121,SELBASE=D121),MAX($B$3:B120)+1,0)</f>
        <v>0</v>
      </c>
      <c r="C121" s="78" t="s">
        <v>4</v>
      </c>
      <c r="D121" s="80" t="s">
        <v>27</v>
      </c>
      <c r="E121" s="69">
        <v>181951</v>
      </c>
      <c r="F121" s="69">
        <v>11</v>
      </c>
      <c r="G121" s="70">
        <v>8.7500000000000008E-2</v>
      </c>
    </row>
    <row r="122" spans="2:7" x14ac:dyDescent="0.25">
      <c r="B122" s="84">
        <f>IF(AND(SELZONA=C122,SELBASE=D122),MAX($B$3:B121)+1,0)</f>
        <v>0</v>
      </c>
      <c r="C122" s="78" t="s">
        <v>4</v>
      </c>
      <c r="D122" s="80" t="s">
        <v>27</v>
      </c>
      <c r="E122" s="69">
        <v>213233</v>
      </c>
      <c r="F122" s="69">
        <v>5</v>
      </c>
      <c r="G122" s="70">
        <v>8.0555555555555561E-2</v>
      </c>
    </row>
    <row r="123" spans="2:7" x14ac:dyDescent="0.25">
      <c r="B123" s="84">
        <f>IF(AND(SELZONA=C123,SELBASE=D123),MAX($B$3:B122)+1,0)</f>
        <v>0</v>
      </c>
      <c r="C123" s="78" t="s">
        <v>4</v>
      </c>
      <c r="D123" s="80" t="s">
        <v>27</v>
      </c>
      <c r="E123" s="69">
        <v>223747</v>
      </c>
      <c r="F123" s="69">
        <v>5</v>
      </c>
      <c r="G123" s="70">
        <v>4.1666666666666664E-2</v>
      </c>
    </row>
    <row r="124" spans="2:7" x14ac:dyDescent="0.25">
      <c r="B124" s="84">
        <f>IF(AND(SELZONA=C124,SELBASE=D124),MAX($B$3:B123)+1,0)</f>
        <v>0</v>
      </c>
      <c r="C124" s="78" t="s">
        <v>4</v>
      </c>
      <c r="D124" s="80" t="s">
        <v>28</v>
      </c>
      <c r="E124" s="69">
        <v>1105264</v>
      </c>
      <c r="F124" s="69">
        <v>5</v>
      </c>
      <c r="G124" s="70">
        <v>5.6250000000000001E-2</v>
      </c>
    </row>
    <row r="125" spans="2:7" x14ac:dyDescent="0.25">
      <c r="B125" s="84">
        <f>IF(AND(SELZONA=C125,SELBASE=D125),MAX($B$3:B124)+1,0)</f>
        <v>0</v>
      </c>
      <c r="C125" s="78" t="s">
        <v>4</v>
      </c>
      <c r="D125" s="80" t="s">
        <v>28</v>
      </c>
      <c r="E125" s="69">
        <v>129604</v>
      </c>
      <c r="F125" s="69">
        <v>85</v>
      </c>
      <c r="G125" s="70">
        <v>0.72222222222222221</v>
      </c>
    </row>
    <row r="126" spans="2:7" x14ac:dyDescent="0.25">
      <c r="B126" s="84">
        <f>IF(AND(SELZONA=C126,SELBASE=D126),MAX($B$3:B125)+1,0)</f>
        <v>0</v>
      </c>
      <c r="C126" s="78" t="s">
        <v>4</v>
      </c>
      <c r="D126" s="80" t="s">
        <v>28</v>
      </c>
      <c r="E126" s="69">
        <v>146303</v>
      </c>
      <c r="F126" s="69">
        <v>12</v>
      </c>
      <c r="G126" s="70">
        <v>9.3055555555555558E-2</v>
      </c>
    </row>
    <row r="127" spans="2:7" x14ac:dyDescent="0.25">
      <c r="B127" s="84">
        <f>IF(AND(SELZONA=C127,SELBASE=D127),MAX($B$3:B126)+1,0)</f>
        <v>0</v>
      </c>
      <c r="C127" s="78" t="s">
        <v>4</v>
      </c>
      <c r="D127" s="80" t="s">
        <v>28</v>
      </c>
      <c r="E127" s="69">
        <v>158280</v>
      </c>
      <c r="F127" s="69">
        <v>19</v>
      </c>
      <c r="G127" s="70">
        <v>0.22708333333333333</v>
      </c>
    </row>
    <row r="128" spans="2:7" x14ac:dyDescent="0.25">
      <c r="B128" s="84">
        <f>IF(AND(SELZONA=C128,SELBASE=D128),MAX($B$3:B127)+1,0)</f>
        <v>0</v>
      </c>
      <c r="C128" s="78" t="s">
        <v>4</v>
      </c>
      <c r="D128" s="80" t="s">
        <v>28</v>
      </c>
      <c r="E128" s="69">
        <v>159652</v>
      </c>
      <c r="F128" s="69">
        <v>5</v>
      </c>
      <c r="G128" s="70">
        <v>5.1388888888888894E-2</v>
      </c>
    </row>
    <row r="129" spans="2:7" x14ac:dyDescent="0.25">
      <c r="B129" s="84">
        <f>IF(AND(SELZONA=C129,SELBASE=D129),MAX($B$3:B128)+1,0)</f>
        <v>0</v>
      </c>
      <c r="C129" s="78" t="s">
        <v>4</v>
      </c>
      <c r="D129" s="80" t="s">
        <v>28</v>
      </c>
      <c r="E129" s="69">
        <v>161747</v>
      </c>
      <c r="F129" s="69">
        <v>7</v>
      </c>
      <c r="G129" s="70">
        <v>6.5972222222222224E-2</v>
      </c>
    </row>
    <row r="130" spans="2:7" x14ac:dyDescent="0.25">
      <c r="B130" s="84">
        <f>IF(AND(SELZONA=C130,SELBASE=D130),MAX($B$3:B129)+1,0)</f>
        <v>0</v>
      </c>
      <c r="C130" s="78" t="s">
        <v>4</v>
      </c>
      <c r="D130" s="80" t="s">
        <v>28</v>
      </c>
      <c r="E130" s="69">
        <v>167777</v>
      </c>
      <c r="F130" s="69">
        <v>8</v>
      </c>
      <c r="G130" s="70">
        <v>6.1111111111111116E-2</v>
      </c>
    </row>
    <row r="131" spans="2:7" x14ac:dyDescent="0.25">
      <c r="B131" s="84">
        <f>IF(AND(SELZONA=C131,SELBASE=D131),MAX($B$3:B130)+1,0)</f>
        <v>0</v>
      </c>
      <c r="C131" s="78" t="s">
        <v>4</v>
      </c>
      <c r="D131" s="80" t="s">
        <v>28</v>
      </c>
      <c r="E131" s="69">
        <v>185650</v>
      </c>
      <c r="F131" s="69">
        <v>6</v>
      </c>
      <c r="G131" s="70">
        <v>4.6527777777777779E-2</v>
      </c>
    </row>
    <row r="132" spans="2:7" x14ac:dyDescent="0.25">
      <c r="B132" s="84">
        <f>IF(AND(SELZONA=C132,SELBASE=D132),MAX($B$3:B131)+1,0)</f>
        <v>0</v>
      </c>
      <c r="C132" s="78" t="s">
        <v>4</v>
      </c>
      <c r="D132" s="80" t="s">
        <v>28</v>
      </c>
      <c r="E132" s="69">
        <v>196376</v>
      </c>
      <c r="F132" s="69">
        <v>7</v>
      </c>
      <c r="G132" s="70">
        <v>9.5138888888888884E-2</v>
      </c>
    </row>
    <row r="133" spans="2:7" x14ac:dyDescent="0.25">
      <c r="B133" s="84">
        <f>IF(AND(SELZONA=C133,SELBASE=D133),MAX($B$3:B132)+1,0)</f>
        <v>0</v>
      </c>
      <c r="C133" s="78" t="s">
        <v>4</v>
      </c>
      <c r="D133" s="80" t="s">
        <v>28</v>
      </c>
      <c r="E133" s="69">
        <v>202334</v>
      </c>
      <c r="F133" s="69">
        <v>6</v>
      </c>
      <c r="G133" s="70">
        <v>7.5694444444444439E-2</v>
      </c>
    </row>
    <row r="134" spans="2:7" x14ac:dyDescent="0.25">
      <c r="B134" s="84">
        <f>IF(AND(SELZONA=C134,SELBASE=D134),MAX($B$3:B133)+1,0)</f>
        <v>0</v>
      </c>
      <c r="C134" s="78" t="s">
        <v>4</v>
      </c>
      <c r="D134" s="80" t="s">
        <v>28</v>
      </c>
      <c r="E134" s="69">
        <v>210469</v>
      </c>
      <c r="F134" s="69">
        <v>15</v>
      </c>
      <c r="G134" s="70">
        <v>0.11319444444444444</v>
      </c>
    </row>
    <row r="135" spans="2:7" x14ac:dyDescent="0.25">
      <c r="B135" s="84">
        <f>IF(AND(SELZONA=C135,SELBASE=D135),MAX($B$3:B134)+1,0)</f>
        <v>0</v>
      </c>
      <c r="C135" s="78" t="s">
        <v>4</v>
      </c>
      <c r="D135" s="80" t="s">
        <v>28</v>
      </c>
      <c r="E135" s="69">
        <v>51012</v>
      </c>
      <c r="F135" s="69">
        <v>5</v>
      </c>
      <c r="G135" s="70">
        <v>3.3333333333333333E-2</v>
      </c>
    </row>
    <row r="136" spans="2:7" x14ac:dyDescent="0.25">
      <c r="B136" s="84">
        <f>IF(AND(SELZONA=C136,SELBASE=D136),MAX($B$3:B135)+1,0)</f>
        <v>0</v>
      </c>
      <c r="C136" s="78" t="s">
        <v>4</v>
      </c>
      <c r="D136" s="80" t="s">
        <v>28</v>
      </c>
      <c r="E136" s="69">
        <v>69881</v>
      </c>
      <c r="F136" s="69">
        <v>6</v>
      </c>
      <c r="G136" s="70">
        <v>6.9444444444444434E-2</v>
      </c>
    </row>
    <row r="137" spans="2:7" x14ac:dyDescent="0.25">
      <c r="B137" s="84">
        <f>IF(AND(SELZONA=C137,SELBASE=D137),MAX($B$3:B136)+1,0)</f>
        <v>0</v>
      </c>
      <c r="C137" s="78" t="s">
        <v>4</v>
      </c>
      <c r="D137" s="79" t="s">
        <v>48</v>
      </c>
      <c r="E137" s="69">
        <v>1103927</v>
      </c>
      <c r="F137" s="69">
        <v>5</v>
      </c>
      <c r="G137" s="70">
        <v>2.8472222222222222E-2</v>
      </c>
    </row>
    <row r="138" spans="2:7" x14ac:dyDescent="0.25">
      <c r="B138" s="84">
        <f>IF(AND(SELZONA=C138,SELBASE=D138),MAX($B$3:B137)+1,0)</f>
        <v>0</v>
      </c>
      <c r="C138" s="78" t="s">
        <v>4</v>
      </c>
      <c r="D138" s="79" t="s">
        <v>48</v>
      </c>
      <c r="E138" s="69">
        <v>127587</v>
      </c>
      <c r="F138" s="69">
        <v>5</v>
      </c>
      <c r="G138" s="70">
        <v>6.0416666666666667E-2</v>
      </c>
    </row>
    <row r="139" spans="2:7" x14ac:dyDescent="0.25">
      <c r="B139" s="84">
        <f>IF(AND(SELZONA=C139,SELBASE=D139),MAX($B$3:B138)+1,0)</f>
        <v>0</v>
      </c>
      <c r="C139" s="78" t="s">
        <v>4</v>
      </c>
      <c r="D139" s="79" t="s">
        <v>48</v>
      </c>
      <c r="E139" s="69">
        <v>141024</v>
      </c>
      <c r="F139" s="69">
        <v>6</v>
      </c>
      <c r="G139" s="70">
        <v>7.1527777777777787E-2</v>
      </c>
    </row>
    <row r="140" spans="2:7" x14ac:dyDescent="0.25">
      <c r="B140" s="84">
        <f>IF(AND(SELZONA=C140,SELBASE=D140),MAX($B$3:B139)+1,0)</f>
        <v>0</v>
      </c>
      <c r="C140" s="78" t="s">
        <v>4</v>
      </c>
      <c r="D140" s="79" t="s">
        <v>48</v>
      </c>
      <c r="E140" s="69">
        <v>169836</v>
      </c>
      <c r="F140" s="69">
        <v>5</v>
      </c>
      <c r="G140" s="70">
        <v>4.2361111111111106E-2</v>
      </c>
    </row>
    <row r="141" spans="2:7" x14ac:dyDescent="0.25">
      <c r="B141" s="84">
        <f>IF(AND(SELZONA=C141,SELBASE=D141),MAX($B$3:B140)+1,0)</f>
        <v>0</v>
      </c>
      <c r="C141" s="78" t="s">
        <v>4</v>
      </c>
      <c r="D141" s="79" t="s">
        <v>48</v>
      </c>
      <c r="E141" s="69">
        <v>174905</v>
      </c>
      <c r="F141" s="69">
        <v>6</v>
      </c>
      <c r="G141" s="70">
        <v>4.1666666666666664E-2</v>
      </c>
    </row>
    <row r="142" spans="2:7" x14ac:dyDescent="0.25">
      <c r="B142" s="84">
        <f>IF(AND(SELZONA=C142,SELBASE=D142),MAX($B$3:B141)+1,0)</f>
        <v>0</v>
      </c>
      <c r="C142" s="78" t="s">
        <v>4</v>
      </c>
      <c r="D142" s="79" t="s">
        <v>48</v>
      </c>
      <c r="E142" s="69">
        <v>199998</v>
      </c>
      <c r="F142" s="69">
        <v>12</v>
      </c>
      <c r="G142" s="70">
        <v>0.11527777777777777</v>
      </c>
    </row>
    <row r="143" spans="2:7" x14ac:dyDescent="0.25">
      <c r="B143" s="84">
        <f>IF(AND(SELZONA=C143,SELBASE=D143),MAX($B$3:B142)+1,0)</f>
        <v>0</v>
      </c>
      <c r="C143" s="78" t="s">
        <v>4</v>
      </c>
      <c r="D143" s="79" t="s">
        <v>48</v>
      </c>
      <c r="E143" s="69">
        <v>210007</v>
      </c>
      <c r="F143" s="69">
        <v>5</v>
      </c>
      <c r="G143" s="70">
        <v>4.7916666666666663E-2</v>
      </c>
    </row>
    <row r="144" spans="2:7" x14ac:dyDescent="0.25">
      <c r="B144" s="84">
        <f>IF(AND(SELZONA=C144,SELBASE=D144),MAX($B$3:B143)+1,0)</f>
        <v>0</v>
      </c>
      <c r="C144" s="78" t="s">
        <v>4</v>
      </c>
      <c r="D144" s="79" t="s">
        <v>48</v>
      </c>
      <c r="E144" s="69">
        <v>222151</v>
      </c>
      <c r="F144" s="69">
        <v>10</v>
      </c>
      <c r="G144" s="70">
        <v>0.11319444444444444</v>
      </c>
    </row>
    <row r="145" spans="2:7" x14ac:dyDescent="0.25">
      <c r="B145" s="84">
        <f>IF(AND(SELZONA=C145,SELBASE=D145),MAX($B$3:B144)+1,0)</f>
        <v>1</v>
      </c>
      <c r="C145" s="78" t="s">
        <v>4</v>
      </c>
      <c r="D145" s="80" t="s">
        <v>25</v>
      </c>
      <c r="E145" s="69">
        <v>112536</v>
      </c>
      <c r="F145" s="69">
        <v>5</v>
      </c>
      <c r="G145" s="70">
        <v>4.7916666666666663E-2</v>
      </c>
    </row>
    <row r="146" spans="2:7" x14ac:dyDescent="0.25">
      <c r="B146" s="84">
        <f>IF(AND(SELZONA=C146,SELBASE=D146),MAX($B$3:B145)+1,0)</f>
        <v>2</v>
      </c>
      <c r="C146" s="78" t="s">
        <v>4</v>
      </c>
      <c r="D146" s="80" t="s">
        <v>25</v>
      </c>
      <c r="E146" s="69">
        <v>142633</v>
      </c>
      <c r="F146" s="69">
        <v>42</v>
      </c>
      <c r="G146" s="70">
        <v>0.32777777777777778</v>
      </c>
    </row>
    <row r="147" spans="2:7" x14ac:dyDescent="0.25">
      <c r="B147" s="84">
        <f>IF(AND(SELZONA=C147,SELBASE=D147),MAX($B$3:B146)+1,0)</f>
        <v>3</v>
      </c>
      <c r="C147" s="78" t="s">
        <v>4</v>
      </c>
      <c r="D147" s="80" t="s">
        <v>25</v>
      </c>
      <c r="E147" s="69">
        <v>156366</v>
      </c>
      <c r="F147" s="69">
        <v>6</v>
      </c>
      <c r="G147" s="70">
        <v>5.1388888888888894E-2</v>
      </c>
    </row>
    <row r="148" spans="2:7" x14ac:dyDescent="0.25">
      <c r="B148" s="84">
        <f>IF(AND(SELZONA=C148,SELBASE=D148),MAX($B$3:B147)+1,0)</f>
        <v>4</v>
      </c>
      <c r="C148" s="78" t="s">
        <v>4</v>
      </c>
      <c r="D148" s="80" t="s">
        <v>25</v>
      </c>
      <c r="E148" s="69">
        <v>171274</v>
      </c>
      <c r="F148" s="69">
        <v>13</v>
      </c>
      <c r="G148" s="70">
        <v>0.10694444444444444</v>
      </c>
    </row>
    <row r="149" spans="2:7" x14ac:dyDescent="0.25">
      <c r="B149" s="84">
        <f>IF(AND(SELZONA=C149,SELBASE=D149),MAX($B$3:B148)+1,0)</f>
        <v>5</v>
      </c>
      <c r="C149" s="78" t="s">
        <v>4</v>
      </c>
      <c r="D149" s="80" t="s">
        <v>25</v>
      </c>
      <c r="E149" s="69">
        <v>178278</v>
      </c>
      <c r="F149" s="69">
        <v>8</v>
      </c>
      <c r="G149" s="70">
        <v>7.1527777777777787E-2</v>
      </c>
    </row>
    <row r="150" spans="2:7" x14ac:dyDescent="0.25">
      <c r="B150" s="84">
        <f>IF(AND(SELZONA=C150,SELBASE=D150),MAX($B$3:B149)+1,0)</f>
        <v>6</v>
      </c>
      <c r="C150" s="78" t="s">
        <v>4</v>
      </c>
      <c r="D150" s="80" t="s">
        <v>25</v>
      </c>
      <c r="E150" s="69">
        <v>203971</v>
      </c>
      <c r="F150" s="69">
        <v>6</v>
      </c>
      <c r="G150" s="70">
        <v>5.1388888888888894E-2</v>
      </c>
    </row>
    <row r="151" spans="2:7" x14ac:dyDescent="0.25">
      <c r="B151" s="84">
        <f>IF(AND(SELZONA=C151,SELBASE=D151),MAX($B$3:B150)+1,0)</f>
        <v>7</v>
      </c>
      <c r="C151" s="78" t="s">
        <v>4</v>
      </c>
      <c r="D151" s="80" t="s">
        <v>25</v>
      </c>
      <c r="E151" s="69">
        <v>52051</v>
      </c>
      <c r="F151" s="69">
        <v>20</v>
      </c>
      <c r="G151" s="70">
        <v>0.22638888888888889</v>
      </c>
    </row>
    <row r="152" spans="2:7" x14ac:dyDescent="0.25">
      <c r="B152" s="84">
        <f>IF(AND(SELZONA=C152,SELBASE=D152),MAX($B$3:B151)+1,0)</f>
        <v>8</v>
      </c>
      <c r="C152" s="78" t="s">
        <v>4</v>
      </c>
      <c r="D152" s="80" t="s">
        <v>25</v>
      </c>
      <c r="E152" s="69">
        <v>52281</v>
      </c>
      <c r="F152" s="69">
        <v>9</v>
      </c>
      <c r="G152" s="70">
        <v>7.013888888888889E-2</v>
      </c>
    </row>
    <row r="153" spans="2:7" x14ac:dyDescent="0.25">
      <c r="B153" s="84">
        <f>IF(AND(SELZONA=C153,SELBASE=D153),MAX($B$3:B152)+1,0)</f>
        <v>9</v>
      </c>
      <c r="C153" s="82" t="s">
        <v>4</v>
      </c>
      <c r="D153" s="83" t="s">
        <v>25</v>
      </c>
      <c r="E153" s="73">
        <v>53755</v>
      </c>
      <c r="F153" s="73">
        <v>7</v>
      </c>
      <c r="G153" s="74">
        <v>6.7361111111111108E-2</v>
      </c>
    </row>
  </sheetData>
  <mergeCells count="1">
    <mergeCell ref="D1:G1"/>
  </mergeCells>
  <pageMargins left="0.7" right="0.7" top="0.75" bottom="0.75" header="0.3" footer="0.3"/>
  <pageSetup orientation="portrait" r:id="rId1"/>
  <ignoredErrors>
    <ignoredError sqref="E4:E6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15</vt:i4>
      </vt:variant>
    </vt:vector>
  </HeadingPairs>
  <TitlesOfParts>
    <vt:vector size="18" baseType="lpstr">
      <vt:lpstr>Datos</vt:lpstr>
      <vt:lpstr>Hoja1</vt:lpstr>
      <vt:lpstr>bdatos</vt:lpstr>
      <vt:lpstr>BOEDO</vt:lpstr>
      <vt:lpstr>CABALLITO</vt:lpstr>
      <vt:lpstr>CAPITAL</vt:lpstr>
      <vt:lpstr>CASA</vt:lpstr>
      <vt:lpstr>LANUS</vt:lpstr>
      <vt:lpstr>MG</vt:lpstr>
      <vt:lpstr>MONTE</vt:lpstr>
      <vt:lpstr>NORTE</vt:lpstr>
      <vt:lpstr>NUEVE</vt:lpstr>
      <vt:lpstr>OESTE</vt:lpstr>
      <vt:lpstr>PARTIDO</vt:lpstr>
      <vt:lpstr>SELBASE</vt:lpstr>
      <vt:lpstr>SELZONA</vt:lpstr>
      <vt:lpstr>SUR</vt:lpstr>
      <vt:lpstr>ZONAS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AR00112984</dc:creator>
  <cp:lastModifiedBy>Victor Aguilar Paulin</cp:lastModifiedBy>
  <dcterms:created xsi:type="dcterms:W3CDTF">2014-05-15T18:51:07Z</dcterms:created>
  <dcterms:modified xsi:type="dcterms:W3CDTF">2014-05-20T16:53:12Z</dcterms:modified>
</cp:coreProperties>
</file>