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5" yWindow="5970" windowWidth="19230" windowHeight="6030" tabRatio="567" firstSheet="1" activeTab="1"/>
  </bookViews>
  <sheets>
    <sheet name="CHART" sheetId="50" state="hidden" r:id="rId1"/>
    <sheet name="Fill rate" sheetId="16" r:id="rId2"/>
    <sheet name="Quality - DPMO" sheetId="17" state="hidden" r:id="rId3"/>
    <sheet name="Hoja1" sheetId="52" r:id="rId4"/>
  </sheets>
  <definedNames>
    <definedName name="_xlnm.Print_Area" localSheetId="0">CHART!$A$1:$AF$94</definedName>
    <definedName name="_xlnm.Print_Area" localSheetId="1">'Fill rate'!$A$1:$BE$18</definedName>
    <definedName name="_xlnm.Print_Area" localSheetId="2">'Quality - DPMO'!$A$1:$BN$15</definedName>
    <definedName name="Inventory" localSheetId="0">#REF!</definedName>
    <definedName name="Inventory">#REF!</definedName>
    <definedName name="wrn.ANALYSIS." localSheetId="0" hidden="1">{#N/A,#N/A,FALSE,"CONSOL";#N/A,#N/A,FALSE,"TRANSNA";#N/A,#N/A,FALSE,"TRANSINT";#N/A,#N/A,FALSE,"INDUST";#N/A,#N/A,FALSE,"DIAGNOS";#N/A,#N/A,FALSE,"MFG. &amp; TECH."}</definedName>
    <definedName name="wrn.ANALYSIS." localSheetId="1" hidden="1">{#N/A,#N/A,FALSE,"CONSOL";#N/A,#N/A,FALSE,"TRANSNA";#N/A,#N/A,FALSE,"TRANSINT";#N/A,#N/A,FALSE,"INDUST";#N/A,#N/A,FALSE,"DIAGNOS";#N/A,#N/A,FALSE,"MFG. &amp; TECH."}</definedName>
    <definedName name="wrn.ANALYSIS." localSheetId="2" hidden="1">{#N/A,#N/A,FALSE,"CONSOL";#N/A,#N/A,FALSE,"TRANSNA";#N/A,#N/A,FALSE,"TRANSINT";#N/A,#N/A,FALSE,"INDUST";#N/A,#N/A,FALSE,"DIAGNOS";#N/A,#N/A,FALSE,"MFG. &amp; TECH."}</definedName>
    <definedName name="wrn.ANALYSIS." hidden="1">{#N/A,#N/A,FALSE,"CONSOL";#N/A,#N/A,FALSE,"TRANSNA";#N/A,#N/A,FALSE,"TRANSINT";#N/A,#N/A,FALSE,"INDUST";#N/A,#N/A,FALSE,"DIAGNOS";#N/A,#N/A,FALSE,"MFG. &amp; TECH."}</definedName>
  </definedNames>
  <calcPr calcId="125725"/>
</workbook>
</file>

<file path=xl/calcChain.xml><?xml version="1.0" encoding="utf-8"?>
<calcChain xmlns="http://schemas.openxmlformats.org/spreadsheetml/2006/main">
  <c r="E7" i="16"/>
  <c r="S7" l="1"/>
  <c r="S8"/>
  <c r="S5" l="1"/>
  <c r="BE8" l="1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R8"/>
  <c r="Q8"/>
  <c r="P8"/>
  <c r="O8"/>
  <c r="N8"/>
  <c r="M8"/>
  <c r="L8"/>
  <c r="K8"/>
  <c r="J8"/>
  <c r="I8"/>
  <c r="H8"/>
  <c r="G8"/>
  <c r="F8"/>
  <c r="E8"/>
  <c r="BE7"/>
  <c r="BD7"/>
  <c r="BC7"/>
  <c r="BB7"/>
  <c r="BA7"/>
  <c r="AZ7"/>
  <c r="AY7"/>
  <c r="AX7"/>
  <c r="AW7"/>
  <c r="AV7"/>
  <c r="AU7"/>
  <c r="AT7"/>
  <c r="AS7"/>
  <c r="AR7"/>
  <c r="AQ7"/>
  <c r="AP7"/>
  <c r="AO7"/>
  <c r="AN7"/>
  <c r="AM7"/>
  <c r="AL7"/>
  <c r="AK7"/>
  <c r="AJ7"/>
  <c r="AI7"/>
  <c r="AH7"/>
  <c r="AG7"/>
  <c r="AF7"/>
  <c r="AE7"/>
  <c r="AD7"/>
  <c r="AC7"/>
  <c r="AB7"/>
  <c r="AA7"/>
  <c r="Z7"/>
  <c r="Z5" s="1"/>
  <c r="Y7"/>
  <c r="Y5" s="1"/>
  <c r="X7"/>
  <c r="W7"/>
  <c r="W5" s="1"/>
  <c r="V7"/>
  <c r="V5" s="1"/>
  <c r="U7"/>
  <c r="U5" s="1"/>
  <c r="T7"/>
  <c r="T5" s="1"/>
  <c r="R7"/>
  <c r="R5" s="1"/>
  <c r="Q7"/>
  <c r="Q5" s="1"/>
  <c r="P7"/>
  <c r="O7"/>
  <c r="N7"/>
  <c r="M7"/>
  <c r="M5" s="1"/>
  <c r="L7"/>
  <c r="K7"/>
  <c r="J7"/>
  <c r="I7"/>
  <c r="I5" s="1"/>
  <c r="H7"/>
  <c r="G7"/>
  <c r="F7"/>
  <c r="X5" l="1"/>
  <c r="P5"/>
  <c r="AJ5"/>
  <c r="BD5"/>
  <c r="AF5"/>
  <c r="AN5"/>
  <c r="AV5"/>
  <c r="J5"/>
  <c r="N5"/>
  <c r="AD5"/>
  <c r="AH5"/>
  <c r="AL5"/>
  <c r="AP5"/>
  <c r="AT5"/>
  <c r="AX5"/>
  <c r="BB5"/>
  <c r="AB5"/>
  <c r="AR5"/>
  <c r="AZ5"/>
  <c r="G5"/>
  <c r="K5"/>
  <c r="O5"/>
  <c r="AE5"/>
  <c r="AI5"/>
  <c r="AM5"/>
  <c r="AQ5"/>
  <c r="AU5"/>
  <c r="AY5"/>
  <c r="BC5"/>
  <c r="E5"/>
  <c r="AC5"/>
  <c r="AG5"/>
  <c r="AK5"/>
  <c r="AO5"/>
  <c r="AS5"/>
  <c r="AW5"/>
  <c r="BA5"/>
  <c r="BE5"/>
  <c r="H5"/>
  <c r="L5"/>
  <c r="F5"/>
  <c r="AM10" i="17" l="1"/>
  <c r="AM9"/>
  <c r="AM8"/>
  <c r="T8" l="1"/>
  <c r="E8" l="1"/>
  <c r="H9"/>
  <c r="G9"/>
  <c r="F9"/>
  <c r="E9"/>
  <c r="H8"/>
  <c r="G8"/>
  <c r="F8"/>
  <c r="F5" l="1"/>
  <c r="F6"/>
  <c r="BG3" l="1"/>
  <c r="BH3" s="1"/>
  <c r="AH8" l="1"/>
  <c r="AI8"/>
  <c r="AJ8"/>
  <c r="AK8"/>
  <c r="AL8"/>
  <c r="AN8"/>
  <c r="AO8"/>
  <c r="AP8"/>
  <c r="AQ8"/>
  <c r="AR8"/>
  <c r="AS8"/>
  <c r="AT8"/>
  <c r="AU8"/>
  <c r="AV8"/>
  <c r="AW8"/>
  <c r="AX8"/>
  <c r="AY8"/>
  <c r="AZ8"/>
  <c r="BA8"/>
  <c r="BB8"/>
  <c r="BC8"/>
  <c r="BE8"/>
  <c r="AH9"/>
  <c r="AI9"/>
  <c r="AJ9"/>
  <c r="AK9"/>
  <c r="AL9"/>
  <c r="AN9"/>
  <c r="AO9"/>
  <c r="AP9"/>
  <c r="AQ9"/>
  <c r="AR9"/>
  <c r="AS9"/>
  <c r="AT9"/>
  <c r="AU9"/>
  <c r="AV9"/>
  <c r="AW9"/>
  <c r="AX9"/>
  <c r="AY9"/>
  <c r="AZ9"/>
  <c r="BA9"/>
  <c r="BB9"/>
  <c r="BC9"/>
  <c r="BE9"/>
  <c r="AH10"/>
  <c r="AI10"/>
  <c r="AJ10"/>
  <c r="AK10"/>
  <c r="AL10"/>
  <c r="AN10"/>
  <c r="AO10"/>
  <c r="AP10"/>
  <c r="AQ10"/>
  <c r="AR10"/>
  <c r="AS10"/>
  <c r="AT10"/>
  <c r="AU10"/>
  <c r="AV10"/>
  <c r="AW10"/>
  <c r="AX10"/>
  <c r="AY10"/>
  <c r="AZ10"/>
  <c r="BA10"/>
  <c r="BB10"/>
  <c r="BC10"/>
  <c r="BE10"/>
  <c r="AF8" l="1"/>
  <c r="AG8"/>
  <c r="AF9"/>
  <c r="AG9"/>
  <c r="AF10"/>
  <c r="AG10"/>
  <c r="W9" l="1"/>
  <c r="W8"/>
  <c r="M8"/>
  <c r="N8"/>
  <c r="O8"/>
  <c r="P8"/>
  <c r="Q8"/>
  <c r="R8"/>
  <c r="S8"/>
  <c r="U8"/>
  <c r="V8"/>
  <c r="M9"/>
  <c r="N9"/>
  <c r="O9"/>
  <c r="P9"/>
  <c r="Q9"/>
  <c r="R9"/>
  <c r="S9"/>
  <c r="T9"/>
  <c r="U9"/>
  <c r="V9"/>
  <c r="M10"/>
  <c r="N10"/>
  <c r="O10"/>
  <c r="P10"/>
  <c r="Q10"/>
  <c r="R10"/>
  <c r="S10"/>
  <c r="T10"/>
  <c r="U10"/>
  <c r="V10"/>
  <c r="W10"/>
  <c r="AE10" l="1"/>
  <c r="AD10"/>
  <c r="AC10"/>
  <c r="AB10"/>
  <c r="AA10"/>
  <c r="Z10"/>
  <c r="Y10"/>
  <c r="X10"/>
  <c r="L10"/>
  <c r="K10"/>
  <c r="J10"/>
  <c r="I10"/>
  <c r="AE9"/>
  <c r="AD9"/>
  <c r="AC9"/>
  <c r="AB9"/>
  <c r="AA9"/>
  <c r="Z9"/>
  <c r="Y9"/>
  <c r="X9"/>
  <c r="L9"/>
  <c r="K9"/>
  <c r="J9"/>
  <c r="I9"/>
  <c r="AE8"/>
  <c r="AD8"/>
  <c r="AC8"/>
  <c r="AB8"/>
  <c r="AA8"/>
  <c r="Z8"/>
  <c r="Y8"/>
  <c r="X8"/>
  <c r="L8"/>
  <c r="K8"/>
  <c r="J8"/>
  <c r="I8"/>
  <c r="E6" l="1"/>
  <c r="E4" l="1"/>
  <c r="F4" s="1"/>
  <c r="G4" s="1"/>
  <c r="H4" s="1"/>
  <c r="I4" s="1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AK4" s="1"/>
  <c r="AL4" s="1"/>
  <c r="AM4" s="1"/>
  <c r="AN4" s="1"/>
  <c r="AO4" s="1"/>
  <c r="AP4" s="1"/>
  <c r="AQ4" s="1"/>
  <c r="AR4" s="1"/>
  <c r="AS4" s="1"/>
  <c r="AT4" s="1"/>
  <c r="AU4" s="1"/>
  <c r="AV4" s="1"/>
  <c r="AW4" s="1"/>
  <c r="AX4" s="1"/>
  <c r="AY4" s="1"/>
  <c r="AZ4" s="1"/>
  <c r="BA4" s="1"/>
  <c r="BB4" s="1"/>
  <c r="BC4" s="1"/>
  <c r="BE4" s="1"/>
</calcChain>
</file>

<file path=xl/comments1.xml><?xml version="1.0" encoding="utf-8"?>
<comments xmlns="http://schemas.openxmlformats.org/spreadsheetml/2006/main">
  <authors>
    <author>AG2255</author>
  </authors>
  <commentList>
    <comment ref="D8" authorId="0">
      <text>
        <r>
          <rPr>
            <b/>
            <sz val="12"/>
            <color indexed="81"/>
            <rFont val="Tahoma"/>
            <family val="2"/>
          </rPr>
          <t>SNA Europe</t>
        </r>
        <r>
          <rPr>
            <sz val="12"/>
            <color indexed="81"/>
            <rFont val="Tahoma"/>
            <family val="2"/>
          </rPr>
          <t xml:space="preserve">
Number of Defects incl products scrapped, products reworked, and product that does not meet requirements but is accepted under deviation.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" authorId="0">
      <text>
        <r>
          <rPr>
            <b/>
            <sz val="12"/>
            <color indexed="81"/>
            <rFont val="Tahoma"/>
            <family val="2"/>
          </rPr>
          <t>SNA Europe</t>
        </r>
        <r>
          <rPr>
            <sz val="12"/>
            <color indexed="81"/>
            <rFont val="Tahoma"/>
            <family val="2"/>
          </rPr>
          <t xml:space="preserve">
Number of Parts Shipped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12"/>
            <color indexed="81"/>
            <rFont val="Tahoma"/>
            <family val="2"/>
          </rPr>
          <t>SNA Europe</t>
        </r>
        <r>
          <rPr>
            <sz val="12"/>
            <color indexed="81"/>
            <rFont val="Tahoma"/>
            <family val="2"/>
          </rPr>
          <t xml:space="preserve">
Number of Opportunities = value-adding operations where there is potential for a defect to occur
</t>
        </r>
      </text>
    </comment>
    <comment ref="D11" authorId="0">
      <text>
        <r>
          <rPr>
            <b/>
            <sz val="12"/>
            <color indexed="81"/>
            <rFont val="Tahoma"/>
            <family val="2"/>
          </rPr>
          <t>SNA Europe</t>
        </r>
        <r>
          <rPr>
            <sz val="12"/>
            <color indexed="81"/>
            <rFont val="Tahoma"/>
            <family val="2"/>
          </rPr>
          <t xml:space="preserve">
Number of Defects incl products scrapped, products reworked, and product that does not meet requirements but is accepted under deviation.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12"/>
            <color indexed="81"/>
            <rFont val="Tahoma"/>
            <family val="2"/>
          </rPr>
          <t>SNA Europe</t>
        </r>
        <r>
          <rPr>
            <sz val="12"/>
            <color indexed="81"/>
            <rFont val="Tahoma"/>
            <family val="2"/>
          </rPr>
          <t xml:space="preserve">
Number of Parts Shipped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3" authorId="0">
      <text>
        <r>
          <rPr>
            <b/>
            <sz val="12"/>
            <color indexed="81"/>
            <rFont val="Tahoma"/>
            <family val="2"/>
          </rPr>
          <t>SNA Europe</t>
        </r>
        <r>
          <rPr>
            <sz val="12"/>
            <color indexed="81"/>
            <rFont val="Tahoma"/>
            <family val="2"/>
          </rPr>
          <t xml:space="preserve">
Number of Opportunities = value-adding operations where there is potential for a defect to occur
</t>
        </r>
      </text>
    </comment>
  </commentList>
</comments>
</file>

<file path=xl/sharedStrings.xml><?xml version="1.0" encoding="utf-8"?>
<sst xmlns="http://schemas.openxmlformats.org/spreadsheetml/2006/main" count="125" uniqueCount="70">
  <si>
    <t>Target</t>
  </si>
  <si>
    <t>Metric</t>
  </si>
  <si>
    <t>Number of Defects</t>
  </si>
  <si>
    <t>Number of Parts Shipped</t>
  </si>
  <si>
    <t>Number of Opportunities</t>
  </si>
  <si>
    <t>Fill rate [on first pack note on first request date, all year above 97%]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</si>
  <si>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</si>
  <si>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</si>
  <si>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</si>
  <si>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</si>
  <si>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</si>
  <si>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</si>
  <si>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</si>
  <si>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</si>
  <si>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</si>
  <si>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</si>
  <si>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</si>
  <si>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</si>
  <si>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</si>
  <si>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</si>
  <si>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W24</t>
  </si>
  <si>
    <t>W25</t>
  </si>
  <si>
    <t>W26</t>
  </si>
  <si>
    <t>W27</t>
  </si>
  <si>
    <t>W28</t>
  </si>
  <si>
    <t>W29</t>
  </si>
  <si>
    <t>W30</t>
  </si>
  <si>
    <t>W31</t>
  </si>
  <si>
    <t>W32</t>
  </si>
  <si>
    <t>W33</t>
  </si>
  <si>
    <t>W34</t>
  </si>
  <si>
    <t>W35</t>
  </si>
  <si>
    <t>W36</t>
  </si>
  <si>
    <t>W37</t>
  </si>
  <si>
    <t>W38</t>
  </si>
  <si>
    <t>W39</t>
  </si>
  <si>
    <t>W40</t>
  </si>
  <si>
    <t>W41</t>
  </si>
  <si>
    <t>W42</t>
  </si>
  <si>
    <t>W43</t>
  </si>
  <si>
    <t>W44</t>
  </si>
  <si>
    <t>W45</t>
  </si>
  <si>
    <t>W46</t>
  </si>
  <si>
    <t>W47</t>
  </si>
  <si>
    <t>W48</t>
  </si>
  <si>
    <t>W49</t>
  </si>
  <si>
    <t>W50</t>
  </si>
  <si>
    <t>W51</t>
  </si>
  <si>
    <t>W52</t>
  </si>
  <si>
    <t>Number of Defects - average</t>
  </si>
  <si>
    <t>Number of Parts Shipped - average</t>
  </si>
  <si>
    <t>Number of Opportunities - average</t>
  </si>
  <si>
    <t>IRUN</t>
  </si>
  <si>
    <t>EDC</t>
  </si>
  <si>
    <t>Number of order-lines fully available when requested - Europe</t>
  </si>
  <si>
    <t>Total of requested order-lines - Europe</t>
  </si>
  <si>
    <t>Number of order-lines fully available when requested</t>
  </si>
  <si>
    <t>W01</t>
  </si>
  <si>
    <t>W02</t>
  </si>
  <si>
    <t>W03</t>
  </si>
  <si>
    <t>W04</t>
  </si>
  <si>
    <t>W05</t>
  </si>
  <si>
    <t>W06</t>
  </si>
  <si>
    <t>W07</t>
  </si>
  <si>
    <t>W08</t>
  </si>
  <si>
    <t>W09</t>
  </si>
  <si>
    <t>Quality [DPMO, as per AOP]</t>
  </si>
  <si>
    <t>2013- average</t>
  </si>
  <si>
    <t>2014- average</t>
  </si>
  <si>
    <t>W53</t>
  </si>
</sst>
</file>

<file path=xl/styles.xml><?xml version="1.0" encoding="utf-8"?>
<styleSheet xmlns="http://schemas.openxmlformats.org/spreadsheetml/2006/main">
  <numFmts count="3">
    <numFmt numFmtId="164" formatCode="#,##0;\-#,##0;&quot;-&quot;"/>
    <numFmt numFmtId="165" formatCode="_([$€]* #,##0.00_);_([$€]* \(#,##0.00\);_([$€]* &quot;-&quot;??_);_(@_)"/>
    <numFmt numFmtId="166" formatCode="0.0%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color indexed="81"/>
      <name val="Tahoma"/>
      <family val="2"/>
    </font>
    <font>
      <b/>
      <sz val="12"/>
      <color indexed="81"/>
      <name val="Tahoma"/>
      <family val="2"/>
    </font>
    <font>
      <sz val="12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sz val="8"/>
      <color indexed="81"/>
      <name val="Tahoma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color indexed="12"/>
      <name val="Arial"/>
      <family val="2"/>
    </font>
    <font>
      <b/>
      <sz val="11"/>
      <color indexed="9"/>
      <name val="Arial"/>
      <family val="2"/>
    </font>
    <font>
      <sz val="11"/>
      <color indexed="12"/>
      <name val="Arial"/>
      <family val="2"/>
    </font>
    <font>
      <sz val="11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ill="0" applyBorder="0" applyAlignment="0"/>
    <xf numFmtId="165" fontId="2" fillId="0" borderId="0" applyFont="0" applyFill="0" applyBorder="0" applyAlignment="0" applyProtection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4" fillId="3" borderId="0" xfId="0" applyFont="1" applyFill="1" applyAlignment="1">
      <alignment horizontal="center"/>
    </xf>
    <xf numFmtId="0" fontId="11" fillId="0" borderId="0" xfId="0" applyFont="1"/>
    <xf numFmtId="3" fontId="11" fillId="0" borderId="4" xfId="0" applyNumberFormat="1" applyFont="1" applyBorder="1" applyAlignment="1">
      <alignment horizontal="center"/>
    </xf>
    <xf numFmtId="3" fontId="11" fillId="0" borderId="4" xfId="0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0" borderId="0" xfId="0" applyFont="1" applyAlignment="1"/>
    <xf numFmtId="0" fontId="11" fillId="0" borderId="0" xfId="0" applyFont="1" applyFill="1"/>
    <xf numFmtId="3" fontId="11" fillId="0" borderId="4" xfId="0" quotePrefix="1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/>
    <xf numFmtId="0" fontId="13" fillId="0" borderId="4" xfId="0" applyFont="1" applyBorder="1" applyAlignment="1">
      <alignment horizontal="left"/>
    </xf>
    <xf numFmtId="166" fontId="11" fillId="0" borderId="0" xfId="0" applyNumberFormat="1" applyFont="1" applyAlignment="1">
      <alignment horizontal="center"/>
    </xf>
    <xf numFmtId="0" fontId="13" fillId="0" borderId="4" xfId="0" applyFont="1" applyBorder="1"/>
    <xf numFmtId="166" fontId="14" fillId="0" borderId="4" xfId="0" applyNumberFormat="1" applyFont="1" applyBorder="1" applyAlignment="1">
      <alignment horizontal="center"/>
    </xf>
    <xf numFmtId="0" fontId="11" fillId="0" borderId="4" xfId="0" applyFont="1" applyBorder="1"/>
    <xf numFmtId="0" fontId="8" fillId="0" borderId="4" xfId="0" quotePrefix="1" applyFont="1" applyFill="1" applyBorder="1" applyAlignment="1">
      <alignment horizontal="center"/>
    </xf>
    <xf numFmtId="0" fontId="15" fillId="0" borderId="4" xfId="0" applyFont="1" applyBorder="1" applyAlignment="1">
      <alignment wrapText="1"/>
    </xf>
    <xf numFmtId="3" fontId="11" fillId="0" borderId="0" xfId="0" applyNumberFormat="1" applyFont="1" applyAlignment="1"/>
    <xf numFmtId="3" fontId="15" fillId="0" borderId="4" xfId="0" applyNumberFormat="1" applyFont="1" applyBorder="1" applyAlignment="1">
      <alignment horizontal="right"/>
    </xf>
    <xf numFmtId="3" fontId="11" fillId="0" borderId="0" xfId="0" applyNumberFormat="1" applyFont="1"/>
    <xf numFmtId="3" fontId="8" fillId="0" borderId="0" xfId="0" applyNumberFormat="1" applyFont="1" applyFill="1" applyBorder="1" applyAlignment="1" applyProtection="1"/>
    <xf numFmtId="3" fontId="13" fillId="0" borderId="4" xfId="0" applyNumberFormat="1" applyFont="1" applyFill="1" applyBorder="1" applyAlignment="1" applyProtection="1"/>
    <xf numFmtId="3" fontId="11" fillId="0" borderId="0" xfId="0" applyNumberFormat="1" applyFont="1" applyFill="1" applyAlignment="1">
      <alignment horizontal="center"/>
    </xf>
    <xf numFmtId="3" fontId="11" fillId="0" borderId="0" xfId="0" applyNumberFormat="1" applyFont="1" applyFill="1"/>
    <xf numFmtId="9" fontId="8" fillId="0" borderId="0" xfId="0" applyNumberFormat="1" applyFont="1" applyAlignment="1">
      <alignment horizontal="center"/>
    </xf>
    <xf numFmtId="9" fontId="13" fillId="0" borderId="0" xfId="0" applyNumberFormat="1" applyFont="1" applyAlignment="1">
      <alignment horizontal="center"/>
    </xf>
    <xf numFmtId="9" fontId="8" fillId="0" borderId="3" xfId="0" applyNumberFormat="1" applyFont="1" applyFill="1" applyBorder="1" applyAlignment="1">
      <alignment horizontal="center"/>
    </xf>
    <xf numFmtId="9" fontId="8" fillId="0" borderId="4" xfId="0" applyNumberFormat="1" applyFont="1" applyFill="1" applyBorder="1" applyAlignment="1">
      <alignment horizontal="center"/>
    </xf>
    <xf numFmtId="0" fontId="8" fillId="0" borderId="0" xfId="0" applyFont="1" applyFill="1" applyBorder="1" applyAlignment="1" applyProtection="1"/>
    <xf numFmtId="0" fontId="11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49" fontId="11" fillId="0" borderId="0" xfId="0" applyNumberFormat="1" applyFont="1" applyFill="1" applyBorder="1" applyAlignment="1">
      <alignment horizontal="right"/>
    </xf>
    <xf numFmtId="49" fontId="11" fillId="0" borderId="0" xfId="0" quotePrefix="1" applyNumberFormat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" fontId="16" fillId="0" borderId="4" xfId="5" applyNumberFormat="1" applyFont="1" applyFill="1" applyBorder="1" applyAlignment="1">
      <alignment horizontal="center"/>
    </xf>
    <xf numFmtId="0" fontId="15" fillId="0" borderId="4" xfId="0" applyFont="1" applyBorder="1"/>
    <xf numFmtId="166" fontId="11" fillId="0" borderId="4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center"/>
    </xf>
    <xf numFmtId="9" fontId="4" fillId="0" borderId="3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left"/>
    </xf>
    <xf numFmtId="166" fontId="8" fillId="0" borderId="4" xfId="0" applyNumberFormat="1" applyFont="1" applyFill="1" applyBorder="1" applyAlignment="1">
      <alignment horizontal="center"/>
    </xf>
    <xf numFmtId="3" fontId="7" fillId="0" borderId="0" xfId="0" applyNumberFormat="1" applyFont="1" applyFill="1" applyAlignment="1">
      <alignment horizontal="center"/>
    </xf>
    <xf numFmtId="3" fontId="11" fillId="4" borderId="4" xfId="0" applyNumberFormat="1" applyFont="1" applyFill="1" applyBorder="1" applyAlignment="1">
      <alignment horizontal="center"/>
    </xf>
    <xf numFmtId="166" fontId="11" fillId="0" borderId="0" xfId="0" applyNumberFormat="1" applyFont="1"/>
    <xf numFmtId="166" fontId="11" fillId="5" borderId="4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9">
    <cellStyle name="Calc Currency (0)" xfId="1"/>
    <cellStyle name="Euro" xfId="2"/>
    <cellStyle name="Header1" xfId="3"/>
    <cellStyle name="Header2" xfId="4"/>
    <cellStyle name="Normal" xfId="0" builtinId="0"/>
    <cellStyle name="Normal 2" xfId="6"/>
    <cellStyle name="Normal 2 2" xfId="8"/>
    <cellStyle name="Percent 2" xfId="7"/>
    <cellStyle name="Porcentual" xfId="5" builtinId="5"/>
  </cellStyles>
  <dxfs count="2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</dxfs>
  <tableStyles count="0" defaultTableStyle="TableStyleMedium9" defaultPivotStyle="PivotStyleLight16"/>
  <colors>
    <mruColors>
      <color rgb="FFFF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Fill rate on first pack note on first request date, IRUN</a:t>
            </a:r>
          </a:p>
        </c:rich>
      </c:tx>
      <c:layout>
        <c:manualLayout>
          <c:xMode val="edge"/>
          <c:yMode val="edge"/>
          <c:x val="0.21919673247112295"/>
          <c:y val="2.55754475703326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588314014972701E-2"/>
          <c:y val="0.13763195041258769"/>
          <c:w val="0.89704532113629187"/>
          <c:h val="0.66305498117083195"/>
        </c:manualLayout>
      </c:layout>
      <c:lineChart>
        <c:grouping val="standard"/>
        <c:ser>
          <c:idx val="0"/>
          <c:order val="0"/>
          <c:tx>
            <c:strRef>
              <c:f>'Fill rate'!$D$3</c:f>
              <c:strCache>
                <c:ptCount val="1"/>
              </c:strCache>
            </c:strRef>
          </c:tx>
          <c:spPr>
            <a:ln w="762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strRef>
              <c:f>'Fill rate'!$E$2:$BE$2</c:f>
              <c:strCache>
                <c:ptCount val="53"/>
                <c:pt idx="0">
                  <c:v>W01</c:v>
                </c:pt>
                <c:pt idx="1">
                  <c:v>W02</c:v>
                </c:pt>
                <c:pt idx="2">
                  <c:v>W03</c:v>
                </c:pt>
                <c:pt idx="3">
                  <c:v>W04</c:v>
                </c:pt>
                <c:pt idx="4">
                  <c:v>W05</c:v>
                </c:pt>
                <c:pt idx="5">
                  <c:v>W06</c:v>
                </c:pt>
                <c:pt idx="6">
                  <c:v>W07</c:v>
                </c:pt>
                <c:pt idx="7">
                  <c:v>W08</c:v>
                </c:pt>
                <c:pt idx="8">
                  <c:v>W09</c:v>
                </c:pt>
                <c:pt idx="9">
                  <c:v>W10</c:v>
                </c:pt>
                <c:pt idx="10">
                  <c:v>W11</c:v>
                </c:pt>
                <c:pt idx="11">
                  <c:v>W12</c:v>
                </c:pt>
                <c:pt idx="12">
                  <c:v>W13</c:v>
                </c:pt>
                <c:pt idx="13">
                  <c:v>W14</c:v>
                </c:pt>
                <c:pt idx="14">
                  <c:v>W15</c:v>
                </c:pt>
                <c:pt idx="15">
                  <c:v>W16</c:v>
                </c:pt>
                <c:pt idx="16">
                  <c:v>W17</c:v>
                </c:pt>
                <c:pt idx="17">
                  <c:v>W18</c:v>
                </c:pt>
                <c:pt idx="18">
                  <c:v>W19</c:v>
                </c:pt>
                <c:pt idx="19">
                  <c:v>W20</c:v>
                </c:pt>
                <c:pt idx="20">
                  <c:v>W21</c:v>
                </c:pt>
                <c:pt idx="21">
                  <c:v>W22</c:v>
                </c:pt>
                <c:pt idx="22">
                  <c:v>W23</c:v>
                </c:pt>
                <c:pt idx="23">
                  <c:v>W24</c:v>
                </c:pt>
                <c:pt idx="24">
                  <c:v>W25</c:v>
                </c:pt>
                <c:pt idx="25">
                  <c:v>W26</c:v>
                </c:pt>
                <c:pt idx="26">
                  <c:v>W27</c:v>
                </c:pt>
                <c:pt idx="27">
                  <c:v>W28</c:v>
                </c:pt>
                <c:pt idx="28">
                  <c:v>W29</c:v>
                </c:pt>
                <c:pt idx="29">
                  <c:v>W30</c:v>
                </c:pt>
                <c:pt idx="30">
                  <c:v>W31</c:v>
                </c:pt>
                <c:pt idx="31">
                  <c:v>W32</c:v>
                </c:pt>
                <c:pt idx="32">
                  <c:v>W33</c:v>
                </c:pt>
                <c:pt idx="33">
                  <c:v>W34</c:v>
                </c:pt>
                <c:pt idx="34">
                  <c:v>W35</c:v>
                </c:pt>
                <c:pt idx="35">
                  <c:v>W36</c:v>
                </c:pt>
                <c:pt idx="36">
                  <c:v>W37</c:v>
                </c:pt>
                <c:pt idx="37">
                  <c:v>W38</c:v>
                </c:pt>
                <c:pt idx="38">
                  <c:v>W39</c:v>
                </c:pt>
                <c:pt idx="39">
                  <c:v>W40</c:v>
                </c:pt>
                <c:pt idx="40">
                  <c:v>W41</c:v>
                </c:pt>
                <c:pt idx="41">
                  <c:v>W42</c:v>
                </c:pt>
                <c:pt idx="42">
                  <c:v>W43</c:v>
                </c:pt>
                <c:pt idx="43">
                  <c:v>W44</c:v>
                </c:pt>
                <c:pt idx="44">
                  <c:v>W45</c:v>
                </c:pt>
                <c:pt idx="45">
                  <c:v>W46</c:v>
                </c:pt>
                <c:pt idx="46">
                  <c:v>W47</c:v>
                </c:pt>
                <c:pt idx="47">
                  <c:v>W48</c:v>
                </c:pt>
                <c:pt idx="48">
                  <c:v>W49</c:v>
                </c:pt>
                <c:pt idx="49">
                  <c:v>W50</c:v>
                </c:pt>
                <c:pt idx="50">
                  <c:v>W51</c:v>
                </c:pt>
                <c:pt idx="51">
                  <c:v>W52</c:v>
                </c:pt>
                <c:pt idx="52">
                  <c:v>W53</c:v>
                </c:pt>
              </c:strCache>
            </c:strRef>
          </c:cat>
          <c:val>
            <c:numRef>
              <c:f>'Fill rate'!$E$3:$BE$3</c:f>
              <c:numCache>
                <c:formatCode>0.0%</c:formatCode>
                <c:ptCount val="53"/>
              </c:numCache>
            </c:numRef>
          </c:val>
        </c:ser>
        <c:ser>
          <c:idx val="2"/>
          <c:order val="1"/>
          <c:tx>
            <c:strRef>
              <c:f>'Fill rate'!$D$4</c:f>
              <c:strCache>
                <c:ptCount val="1"/>
              </c:strCache>
            </c:strRef>
          </c:tx>
          <c:spPr>
            <a:ln w="762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'Fill rate'!$E$2:$BE$2</c:f>
              <c:strCache>
                <c:ptCount val="53"/>
                <c:pt idx="0">
                  <c:v>W01</c:v>
                </c:pt>
                <c:pt idx="1">
                  <c:v>W02</c:v>
                </c:pt>
                <c:pt idx="2">
                  <c:v>W03</c:v>
                </c:pt>
                <c:pt idx="3">
                  <c:v>W04</c:v>
                </c:pt>
                <c:pt idx="4">
                  <c:v>W05</c:v>
                </c:pt>
                <c:pt idx="5">
                  <c:v>W06</c:v>
                </c:pt>
                <c:pt idx="6">
                  <c:v>W07</c:v>
                </c:pt>
                <c:pt idx="7">
                  <c:v>W08</c:v>
                </c:pt>
                <c:pt idx="8">
                  <c:v>W09</c:v>
                </c:pt>
                <c:pt idx="9">
                  <c:v>W10</c:v>
                </c:pt>
                <c:pt idx="10">
                  <c:v>W11</c:v>
                </c:pt>
                <c:pt idx="11">
                  <c:v>W12</c:v>
                </c:pt>
                <c:pt idx="12">
                  <c:v>W13</c:v>
                </c:pt>
                <c:pt idx="13">
                  <c:v>W14</c:v>
                </c:pt>
                <c:pt idx="14">
                  <c:v>W15</c:v>
                </c:pt>
                <c:pt idx="15">
                  <c:v>W16</c:v>
                </c:pt>
                <c:pt idx="16">
                  <c:v>W17</c:v>
                </c:pt>
                <c:pt idx="17">
                  <c:v>W18</c:v>
                </c:pt>
                <c:pt idx="18">
                  <c:v>W19</c:v>
                </c:pt>
                <c:pt idx="19">
                  <c:v>W20</c:v>
                </c:pt>
                <c:pt idx="20">
                  <c:v>W21</c:v>
                </c:pt>
                <c:pt idx="21">
                  <c:v>W22</c:v>
                </c:pt>
                <c:pt idx="22">
                  <c:v>W23</c:v>
                </c:pt>
                <c:pt idx="23">
                  <c:v>W24</c:v>
                </c:pt>
                <c:pt idx="24">
                  <c:v>W25</c:v>
                </c:pt>
                <c:pt idx="25">
                  <c:v>W26</c:v>
                </c:pt>
                <c:pt idx="26">
                  <c:v>W27</c:v>
                </c:pt>
                <c:pt idx="27">
                  <c:v>W28</c:v>
                </c:pt>
                <c:pt idx="28">
                  <c:v>W29</c:v>
                </c:pt>
                <c:pt idx="29">
                  <c:v>W30</c:v>
                </c:pt>
                <c:pt idx="30">
                  <c:v>W31</c:v>
                </c:pt>
                <c:pt idx="31">
                  <c:v>W32</c:v>
                </c:pt>
                <c:pt idx="32">
                  <c:v>W33</c:v>
                </c:pt>
                <c:pt idx="33">
                  <c:v>W34</c:v>
                </c:pt>
                <c:pt idx="34">
                  <c:v>W35</c:v>
                </c:pt>
                <c:pt idx="35">
                  <c:v>W36</c:v>
                </c:pt>
                <c:pt idx="36">
                  <c:v>W37</c:v>
                </c:pt>
                <c:pt idx="37">
                  <c:v>W38</c:v>
                </c:pt>
                <c:pt idx="38">
                  <c:v>W39</c:v>
                </c:pt>
                <c:pt idx="39">
                  <c:v>W40</c:v>
                </c:pt>
                <c:pt idx="40">
                  <c:v>W41</c:v>
                </c:pt>
                <c:pt idx="41">
                  <c:v>W42</c:v>
                </c:pt>
                <c:pt idx="42">
                  <c:v>W43</c:v>
                </c:pt>
                <c:pt idx="43">
                  <c:v>W44</c:v>
                </c:pt>
                <c:pt idx="44">
                  <c:v>W45</c:v>
                </c:pt>
                <c:pt idx="45">
                  <c:v>W46</c:v>
                </c:pt>
                <c:pt idx="46">
                  <c:v>W47</c:v>
                </c:pt>
                <c:pt idx="47">
                  <c:v>W48</c:v>
                </c:pt>
                <c:pt idx="48">
                  <c:v>W49</c:v>
                </c:pt>
                <c:pt idx="49">
                  <c:v>W50</c:v>
                </c:pt>
                <c:pt idx="50">
                  <c:v>W51</c:v>
                </c:pt>
                <c:pt idx="51">
                  <c:v>W52</c:v>
                </c:pt>
                <c:pt idx="52">
                  <c:v>W53</c:v>
                </c:pt>
              </c:strCache>
            </c:strRef>
          </c:cat>
          <c:val>
            <c:numRef>
              <c:f>'Fill rate'!$E$4:$BE$4</c:f>
              <c:numCache>
                <c:formatCode>0.0%</c:formatCode>
                <c:ptCount val="53"/>
              </c:numCache>
            </c:numRef>
          </c:val>
        </c:ser>
        <c:ser>
          <c:idx val="1"/>
          <c:order val="2"/>
          <c:tx>
            <c:strRef>
              <c:f>'Fill rate'!$D$5</c:f>
              <c:strCache>
                <c:ptCount val="1"/>
                <c:pt idx="0">
                  <c:v>2016</c:v>
                </c:pt>
              </c:strCache>
            </c:strRef>
          </c:tx>
          <c:spPr>
            <a:ln w="762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'Fill rate'!$E$2:$BE$2</c:f>
              <c:strCache>
                <c:ptCount val="53"/>
                <c:pt idx="0">
                  <c:v>W01</c:v>
                </c:pt>
                <c:pt idx="1">
                  <c:v>W02</c:v>
                </c:pt>
                <c:pt idx="2">
                  <c:v>W03</c:v>
                </c:pt>
                <c:pt idx="3">
                  <c:v>W04</c:v>
                </c:pt>
                <c:pt idx="4">
                  <c:v>W05</c:v>
                </c:pt>
                <c:pt idx="5">
                  <c:v>W06</c:v>
                </c:pt>
                <c:pt idx="6">
                  <c:v>W07</c:v>
                </c:pt>
                <c:pt idx="7">
                  <c:v>W08</c:v>
                </c:pt>
                <c:pt idx="8">
                  <c:v>W09</c:v>
                </c:pt>
                <c:pt idx="9">
                  <c:v>W10</c:v>
                </c:pt>
                <c:pt idx="10">
                  <c:v>W11</c:v>
                </c:pt>
                <c:pt idx="11">
                  <c:v>W12</c:v>
                </c:pt>
                <c:pt idx="12">
                  <c:v>W13</c:v>
                </c:pt>
                <c:pt idx="13">
                  <c:v>W14</c:v>
                </c:pt>
                <c:pt idx="14">
                  <c:v>W15</c:v>
                </c:pt>
                <c:pt idx="15">
                  <c:v>W16</c:v>
                </c:pt>
                <c:pt idx="16">
                  <c:v>W17</c:v>
                </c:pt>
                <c:pt idx="17">
                  <c:v>W18</c:v>
                </c:pt>
                <c:pt idx="18">
                  <c:v>W19</c:v>
                </c:pt>
                <c:pt idx="19">
                  <c:v>W20</c:v>
                </c:pt>
                <c:pt idx="20">
                  <c:v>W21</c:v>
                </c:pt>
                <c:pt idx="21">
                  <c:v>W22</c:v>
                </c:pt>
                <c:pt idx="22">
                  <c:v>W23</c:v>
                </c:pt>
                <c:pt idx="23">
                  <c:v>W24</c:v>
                </c:pt>
                <c:pt idx="24">
                  <c:v>W25</c:v>
                </c:pt>
                <c:pt idx="25">
                  <c:v>W26</c:v>
                </c:pt>
                <c:pt idx="26">
                  <c:v>W27</c:v>
                </c:pt>
                <c:pt idx="27">
                  <c:v>W28</c:v>
                </c:pt>
                <c:pt idx="28">
                  <c:v>W29</c:v>
                </c:pt>
                <c:pt idx="29">
                  <c:v>W30</c:v>
                </c:pt>
                <c:pt idx="30">
                  <c:v>W31</c:v>
                </c:pt>
                <c:pt idx="31">
                  <c:v>W32</c:v>
                </c:pt>
                <c:pt idx="32">
                  <c:v>W33</c:v>
                </c:pt>
                <c:pt idx="33">
                  <c:v>W34</c:v>
                </c:pt>
                <c:pt idx="34">
                  <c:v>W35</c:v>
                </c:pt>
                <c:pt idx="35">
                  <c:v>W36</c:v>
                </c:pt>
                <c:pt idx="36">
                  <c:v>W37</c:v>
                </c:pt>
                <c:pt idx="37">
                  <c:v>W38</c:v>
                </c:pt>
                <c:pt idx="38">
                  <c:v>W39</c:v>
                </c:pt>
                <c:pt idx="39">
                  <c:v>W40</c:v>
                </c:pt>
                <c:pt idx="40">
                  <c:v>W41</c:v>
                </c:pt>
                <c:pt idx="41">
                  <c:v>W42</c:v>
                </c:pt>
                <c:pt idx="42">
                  <c:v>W43</c:v>
                </c:pt>
                <c:pt idx="43">
                  <c:v>W44</c:v>
                </c:pt>
                <c:pt idx="44">
                  <c:v>W45</c:v>
                </c:pt>
                <c:pt idx="45">
                  <c:v>W46</c:v>
                </c:pt>
                <c:pt idx="46">
                  <c:v>W47</c:v>
                </c:pt>
                <c:pt idx="47">
                  <c:v>W48</c:v>
                </c:pt>
                <c:pt idx="48">
                  <c:v>W49</c:v>
                </c:pt>
                <c:pt idx="49">
                  <c:v>W50</c:v>
                </c:pt>
                <c:pt idx="50">
                  <c:v>W51</c:v>
                </c:pt>
                <c:pt idx="51">
                  <c:v>W52</c:v>
                </c:pt>
                <c:pt idx="52">
                  <c:v>W53</c:v>
                </c:pt>
              </c:strCache>
            </c:strRef>
          </c:cat>
          <c:val>
            <c:numRef>
              <c:f>'Fill rate'!$E$5:$BE$5</c:f>
              <c:numCache>
                <c:formatCode>0.0%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marker val="1"/>
        <c:axId val="65487616"/>
        <c:axId val="65489152"/>
      </c:lineChart>
      <c:catAx>
        <c:axId val="654876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489152"/>
        <c:crossesAt val="0.9500000000000105"/>
        <c:auto val="1"/>
        <c:lblAlgn val="ctr"/>
        <c:lblOffset val="100"/>
        <c:tickLblSkip val="1"/>
        <c:tickMarkSkip val="1"/>
      </c:catAx>
      <c:valAx>
        <c:axId val="65489152"/>
        <c:scaling>
          <c:orientation val="minMax"/>
          <c:max val="1"/>
          <c:min val="0.9500000000000105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487616"/>
        <c:crosses val="autoZero"/>
        <c:crossBetween val="midCat"/>
        <c:maj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532788745189843"/>
          <c:y val="0.88772378516619999"/>
          <c:w val="0.31064216019978252"/>
          <c:h val="9.135556316330106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Cost</a:t>
            </a:r>
            <a:r>
              <a:rPr lang="es-ES" baseline="0"/>
              <a:t> of completed production per presence hour</a:t>
            </a:r>
            <a:r>
              <a:rPr lang="es-ES"/>
              <a:t>, IRUN</a:t>
            </a:r>
          </a:p>
        </c:rich>
      </c:tx>
      <c:layout>
        <c:manualLayout>
          <c:xMode val="edge"/>
          <c:yMode val="edge"/>
          <c:x val="0.22568074379553213"/>
          <c:y val="1.61223925956624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518901069919723E-2"/>
          <c:y val="9.0909216491479233E-2"/>
          <c:w val="0.8982118294360385"/>
          <c:h val="0.7142275739628936"/>
        </c:manualLayout>
      </c:layout>
      <c:lineChart>
        <c:grouping val="standard"/>
        <c:ser>
          <c:idx val="1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762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762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76200">
              <a:solidFill>
                <a:srgbClr val="00B0F0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76200">
              <a:solidFill>
                <a:srgbClr val="0000FF"/>
              </a:solidFill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85224064"/>
        <c:axId val="86712704"/>
      </c:lineChart>
      <c:catAx>
        <c:axId val="852240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712704"/>
        <c:crossesAt val="0"/>
        <c:lblAlgn val="ctr"/>
        <c:lblOffset val="100"/>
        <c:tickLblSkip val="1"/>
        <c:tickMarkSkip val="1"/>
      </c:catAx>
      <c:valAx>
        <c:axId val="86712704"/>
        <c:scaling>
          <c:orientation val="minMax"/>
          <c:max val="20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224064"/>
        <c:crosses val="autoZero"/>
        <c:crossBetween val="between"/>
        <c:majorUnit val="2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551058268439444"/>
          <c:y val="0.92286892966130418"/>
          <c:w val="0.51429226886900659"/>
          <c:h val="7.71310703386957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Net inventory k$, IRUN</a:t>
            </a:r>
          </a:p>
        </c:rich>
      </c:tx>
      <c:layout>
        <c:manualLayout>
          <c:xMode val="edge"/>
          <c:yMode val="edge"/>
          <c:x val="0.37696006813066407"/>
          <c:y val="2.66836086404066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758081108982124E-2"/>
          <c:y val="0.10759572116124923"/>
          <c:w val="0.90343161092593449"/>
          <c:h val="0.62994983078536992"/>
        </c:manualLayout>
      </c:layout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762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762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762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61990784"/>
        <c:axId val="61992320"/>
      </c:lineChart>
      <c:catAx>
        <c:axId val="619907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64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1992320"/>
        <c:crossesAt val="9500"/>
        <c:auto val="1"/>
        <c:lblAlgn val="ctr"/>
        <c:lblOffset val="100"/>
        <c:tickLblSkip val="1"/>
        <c:tickMarkSkip val="1"/>
      </c:catAx>
      <c:valAx>
        <c:axId val="61992320"/>
        <c:scaling>
          <c:orientation val="minMax"/>
          <c:max val="11500"/>
          <c:min val="95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1990784"/>
        <c:crosses val="autoZero"/>
        <c:crossBetween val="between"/>
        <c:majorUnit val="500"/>
        <c:minorUnit val="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4696688476312648"/>
          <c:y val="0.8943403003350282"/>
          <c:w val="0.32106353781453018"/>
          <c:h val="9.422438393908985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4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Headcount, IRUN</a:t>
            </a:r>
          </a:p>
        </c:rich>
      </c:tx>
      <c:layout>
        <c:manualLayout>
          <c:xMode val="edge"/>
          <c:yMode val="edge"/>
          <c:x val="0.40512479915093363"/>
          <c:y val="2.56410256410270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3776774406695912E-2"/>
          <c:y val="0.10290208039784488"/>
          <c:w val="0.93305661584545696"/>
          <c:h val="0.67204127165038596"/>
        </c:manualLayout>
      </c:layout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762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52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762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65901312"/>
        <c:axId val="65902848"/>
      </c:lineChart>
      <c:catAx>
        <c:axId val="659013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902848"/>
        <c:crossesAt val="85"/>
        <c:auto val="1"/>
        <c:lblAlgn val="ctr"/>
        <c:lblOffset val="100"/>
        <c:tickLblSkip val="1"/>
        <c:tickMarkSkip val="1"/>
      </c:catAx>
      <c:valAx>
        <c:axId val="65902848"/>
        <c:scaling>
          <c:orientation val="minMax"/>
          <c:max val="105"/>
          <c:min val="85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901312"/>
        <c:crosses val="autoZero"/>
        <c:crossBetween val="between"/>
        <c:majorUnit val="5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11081786521838"/>
          <c:y val="0.87866572447674862"/>
          <c:w val="0.29916904777490338"/>
          <c:h val="8.287394844875162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127000</xdr:rowOff>
    </xdr:from>
    <xdr:to>
      <xdr:col>15</xdr:col>
      <xdr:colOff>117475</xdr:colOff>
      <xdr:row>46</xdr:row>
      <xdr:rowOff>31750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127000</xdr:colOff>
      <xdr:row>1</xdr:row>
      <xdr:rowOff>0</xdr:rowOff>
    </xdr:from>
    <xdr:to>
      <xdr:col>30</xdr:col>
      <xdr:colOff>3298825</xdr:colOff>
      <xdr:row>46</xdr:row>
      <xdr:rowOff>63500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47</xdr:row>
      <xdr:rowOff>31751</xdr:rowOff>
    </xdr:from>
    <xdr:to>
      <xdr:col>14</xdr:col>
      <xdr:colOff>3302000</xdr:colOff>
      <xdr:row>92</xdr:row>
      <xdr:rowOff>31751</xdr:rowOff>
    </xdr:to>
    <xdr:graphicFrame macro="">
      <xdr:nvGraphicFramePr>
        <xdr:cNvPr id="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142874</xdr:colOff>
      <xdr:row>47</xdr:row>
      <xdr:rowOff>47625</xdr:rowOff>
    </xdr:from>
    <xdr:to>
      <xdr:col>30</xdr:col>
      <xdr:colOff>3333749</xdr:colOff>
      <xdr:row>92</xdr:row>
      <xdr:rowOff>95250</xdr:rowOff>
    </xdr:to>
    <xdr:graphicFrame macro="">
      <xdr:nvGraphicFramePr>
        <xdr:cNvPr id="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0"/>
    <pageSetUpPr fitToPage="1"/>
  </sheetPr>
  <dimension ref="A1"/>
  <sheetViews>
    <sheetView view="pageBreakPreview" zoomScale="40" zoomScaleNormal="100" zoomScaleSheetLayoutView="40" workbookViewId="0">
      <selection activeCell="E99" sqref="E99"/>
    </sheetView>
  </sheetViews>
  <sheetFormatPr baseColWidth="10" defaultColWidth="11.42578125" defaultRowHeight="12.75"/>
  <cols>
    <col min="15" max="15" width="50.7109375" customWidth="1"/>
    <col min="16" max="16" width="2" customWidth="1"/>
    <col min="31" max="31" width="50.7109375" customWidth="1"/>
    <col min="32" max="32" width="1.85546875" customWidth="1"/>
    <col min="47" max="51" width="50.7109375" customWidth="1"/>
    <col min="52" max="52" width="5.140625" customWidth="1"/>
    <col min="53" max="53" width="7.5703125" customWidth="1"/>
    <col min="70" max="70" width="19.28515625" customWidth="1"/>
  </cols>
  <sheetData/>
  <printOptions horizontalCentered="1" verticalCentered="1"/>
  <pageMargins left="0.23622047244094491" right="0.23622047244094491" top="0.27559055118110237" bottom="0.27559055118110237" header="0" footer="0"/>
  <pageSetup paperSize="9" scale="32" orientation="landscape" r:id="rId1"/>
  <headerFooter alignWithMargins="0"/>
  <colBreaks count="3" manualBreakCount="3">
    <brk id="16" max="93" man="1"/>
    <brk id="31" max="93" man="1"/>
    <brk id="52" max="9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R97"/>
  <sheetViews>
    <sheetView tabSelected="1" zoomScale="60" zoomScaleNormal="60" workbookViewId="0">
      <pane xSplit="4" topLeftCell="N1" activePane="topRight" state="frozen"/>
      <selection activeCell="N144" sqref="N144"/>
      <selection pane="topRight" activeCell="AA19" sqref="AA19"/>
    </sheetView>
  </sheetViews>
  <sheetFormatPr baseColWidth="10" defaultColWidth="8.85546875" defaultRowHeight="14.25" outlineLevelCol="1"/>
  <cols>
    <col min="1" max="1" width="2.85546875" style="2" bestFit="1" customWidth="1"/>
    <col min="2" max="2" width="23.85546875" style="2" customWidth="1"/>
    <col min="3" max="3" width="16.85546875" style="2" customWidth="1"/>
    <col min="4" max="4" width="41.140625" style="2" customWidth="1"/>
    <col min="5" max="7" width="11.7109375" style="8" customWidth="1" outlineLevel="1"/>
    <col min="8" max="8" width="11.7109375" style="8" customWidth="1"/>
    <col min="9" max="11" width="11.7109375" style="8" customWidth="1" outlineLevel="1"/>
    <col min="12" max="12" width="11.7109375" style="8" customWidth="1"/>
    <col min="13" max="16" width="11.7109375" style="8" customWidth="1" outlineLevel="1"/>
    <col min="17" max="17" width="11.7109375" style="8" customWidth="1"/>
    <col min="18" max="20" width="11.7109375" style="8" customWidth="1" outlineLevel="1"/>
    <col min="21" max="21" width="11.7109375" style="8" customWidth="1"/>
    <col min="22" max="24" width="11.7109375" style="8" customWidth="1" outlineLevel="1"/>
    <col min="25" max="25" width="11.7109375" style="8" customWidth="1"/>
    <col min="26" max="29" width="11.7109375" style="8" customWidth="1" outlineLevel="1"/>
    <col min="30" max="30" width="11.7109375" style="8" customWidth="1"/>
    <col min="31" max="33" width="11.7109375" style="8" customWidth="1" outlineLevel="1"/>
    <col min="34" max="34" width="11.7109375" style="8" customWidth="1"/>
    <col min="35" max="37" width="11.7109375" style="8" customWidth="1" outlineLevel="1"/>
    <col min="38" max="38" width="11.7109375" style="8" customWidth="1"/>
    <col min="39" max="42" width="11.7109375" style="8" customWidth="1" outlineLevel="1"/>
    <col min="43" max="43" width="11.7109375" style="8" customWidth="1"/>
    <col min="44" max="46" width="11.7109375" style="8" customWidth="1" outlineLevel="1"/>
    <col min="47" max="47" width="11.7109375" style="8" customWidth="1"/>
    <col min="48" max="50" width="11.7109375" style="8" customWidth="1" outlineLevel="1"/>
    <col min="51" max="51" width="11.7109375" style="8" customWidth="1"/>
    <col min="52" max="56" width="11.7109375" style="8" customWidth="1" outlineLevel="1"/>
    <col min="57" max="57" width="11.7109375" style="8" customWidth="1"/>
    <col min="58" max="64" width="9.140625" style="2" customWidth="1"/>
    <col min="65" max="16384" width="8.85546875" style="2"/>
  </cols>
  <sheetData>
    <row r="1" spans="1:70">
      <c r="A1" s="7"/>
      <c r="B1" s="7"/>
      <c r="C1" s="7"/>
      <c r="S1" s="9"/>
    </row>
    <row r="2" spans="1:70" s="11" customFormat="1" ht="21" customHeight="1">
      <c r="A2" s="10"/>
      <c r="B2" s="36" t="s">
        <v>1</v>
      </c>
      <c r="C2" s="10"/>
      <c r="E2" s="1" t="s">
        <v>57</v>
      </c>
      <c r="F2" s="1" t="s">
        <v>58</v>
      </c>
      <c r="G2" s="1" t="s">
        <v>59</v>
      </c>
      <c r="H2" s="6" t="s">
        <v>60</v>
      </c>
      <c r="I2" s="1" t="s">
        <v>61</v>
      </c>
      <c r="J2" s="1" t="s">
        <v>62</v>
      </c>
      <c r="K2" s="1" t="s">
        <v>63</v>
      </c>
      <c r="L2" s="6" t="s">
        <v>64</v>
      </c>
      <c r="M2" s="1" t="s">
        <v>65</v>
      </c>
      <c r="N2" s="1" t="s">
        <v>6</v>
      </c>
      <c r="O2" s="1" t="s">
        <v>7</v>
      </c>
      <c r="P2" s="1" t="s">
        <v>8</v>
      </c>
      <c r="Q2" s="6" t="s">
        <v>9</v>
      </c>
      <c r="R2" s="1" t="s">
        <v>10</v>
      </c>
      <c r="S2" s="1" t="s">
        <v>11</v>
      </c>
      <c r="T2" s="1" t="s">
        <v>12</v>
      </c>
      <c r="U2" s="6" t="s">
        <v>13</v>
      </c>
      <c r="V2" s="1" t="s">
        <v>14</v>
      </c>
      <c r="W2" s="1" t="s">
        <v>15</v>
      </c>
      <c r="X2" s="1" t="s">
        <v>16</v>
      </c>
      <c r="Y2" s="6" t="s">
        <v>17</v>
      </c>
      <c r="Z2" s="1" t="s">
        <v>18</v>
      </c>
      <c r="AA2" s="1" t="s">
        <v>19</v>
      </c>
      <c r="AB2" s="1" t="s">
        <v>20</v>
      </c>
      <c r="AC2" s="1" t="s">
        <v>21</v>
      </c>
      <c r="AD2" s="6" t="s">
        <v>22</v>
      </c>
      <c r="AE2" s="1" t="s">
        <v>23</v>
      </c>
      <c r="AF2" s="1" t="s">
        <v>24</v>
      </c>
      <c r="AG2" s="1" t="s">
        <v>25</v>
      </c>
      <c r="AH2" s="6" t="s">
        <v>26</v>
      </c>
      <c r="AI2" s="1" t="s">
        <v>27</v>
      </c>
      <c r="AJ2" s="1" t="s">
        <v>28</v>
      </c>
      <c r="AK2" s="1" t="s">
        <v>29</v>
      </c>
      <c r="AL2" s="6" t="s">
        <v>30</v>
      </c>
      <c r="AM2" s="1" t="s">
        <v>31</v>
      </c>
      <c r="AN2" s="1" t="s">
        <v>32</v>
      </c>
      <c r="AO2" s="1" t="s">
        <v>33</v>
      </c>
      <c r="AP2" s="1" t="s">
        <v>34</v>
      </c>
      <c r="AQ2" s="6" t="s">
        <v>35</v>
      </c>
      <c r="AR2" s="1" t="s">
        <v>36</v>
      </c>
      <c r="AS2" s="1" t="s">
        <v>37</v>
      </c>
      <c r="AT2" s="1" t="s">
        <v>38</v>
      </c>
      <c r="AU2" s="6" t="s">
        <v>39</v>
      </c>
      <c r="AV2" s="1" t="s">
        <v>40</v>
      </c>
      <c r="AW2" s="1" t="s">
        <v>41</v>
      </c>
      <c r="AX2" s="1" t="s">
        <v>42</v>
      </c>
      <c r="AY2" s="6" t="s">
        <v>43</v>
      </c>
      <c r="AZ2" s="1" t="s">
        <v>44</v>
      </c>
      <c r="BA2" s="1" t="s">
        <v>45</v>
      </c>
      <c r="BB2" s="1" t="s">
        <v>46</v>
      </c>
      <c r="BC2" s="1" t="s">
        <v>47</v>
      </c>
      <c r="BD2" s="1" t="s">
        <v>48</v>
      </c>
      <c r="BE2" s="6" t="s">
        <v>69</v>
      </c>
    </row>
    <row r="3" spans="1:70" ht="21" customHeight="1">
      <c r="A3" s="49"/>
      <c r="B3" s="52" t="s">
        <v>5</v>
      </c>
      <c r="C3" s="55" t="s">
        <v>52</v>
      </c>
      <c r="D3" s="12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8"/>
      <c r="BF3" s="13"/>
    </row>
    <row r="4" spans="1:70" ht="21" customHeight="1">
      <c r="A4" s="50"/>
      <c r="B4" s="53"/>
      <c r="C4" s="56"/>
      <c r="D4" s="1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13"/>
    </row>
    <row r="5" spans="1:70" ht="21" customHeight="1">
      <c r="A5" s="50"/>
      <c r="B5" s="53"/>
      <c r="C5" s="56"/>
      <c r="D5" s="12">
        <v>2016</v>
      </c>
      <c r="E5" s="15" t="e">
        <f t="shared" ref="E5:BE5" si="0">E7/E8</f>
        <v>#DIV/0!</v>
      </c>
      <c r="F5" s="15" t="e">
        <f t="shared" si="0"/>
        <v>#DIV/0!</v>
      </c>
      <c r="G5" s="15" t="e">
        <f t="shared" si="0"/>
        <v>#DIV/0!</v>
      </c>
      <c r="H5" s="15" t="e">
        <f t="shared" si="0"/>
        <v>#DIV/0!</v>
      </c>
      <c r="I5" s="15" t="e">
        <f t="shared" si="0"/>
        <v>#DIV/0!</v>
      </c>
      <c r="J5" s="15" t="e">
        <f t="shared" si="0"/>
        <v>#DIV/0!</v>
      </c>
      <c r="K5" s="15" t="e">
        <f t="shared" si="0"/>
        <v>#DIV/0!</v>
      </c>
      <c r="L5" s="15" t="e">
        <f t="shared" si="0"/>
        <v>#DIV/0!</v>
      </c>
      <c r="M5" s="15" t="e">
        <f t="shared" si="0"/>
        <v>#DIV/0!</v>
      </c>
      <c r="N5" s="15" t="e">
        <f t="shared" si="0"/>
        <v>#DIV/0!</v>
      </c>
      <c r="O5" s="15" t="e">
        <f t="shared" si="0"/>
        <v>#DIV/0!</v>
      </c>
      <c r="P5" s="15" t="e">
        <f t="shared" si="0"/>
        <v>#DIV/0!</v>
      </c>
      <c r="Q5" s="15" t="e">
        <f t="shared" si="0"/>
        <v>#DIV/0!</v>
      </c>
      <c r="R5" s="15" t="e">
        <f t="shared" si="0"/>
        <v>#DIV/0!</v>
      </c>
      <c r="S5" s="15" t="e">
        <f t="shared" si="0"/>
        <v>#DIV/0!</v>
      </c>
      <c r="T5" s="15" t="e">
        <f t="shared" si="0"/>
        <v>#DIV/0!</v>
      </c>
      <c r="U5" s="15" t="e">
        <f t="shared" si="0"/>
        <v>#DIV/0!</v>
      </c>
      <c r="V5" s="15" t="e">
        <f t="shared" si="0"/>
        <v>#DIV/0!</v>
      </c>
      <c r="W5" s="15" t="e">
        <f t="shared" si="0"/>
        <v>#DIV/0!</v>
      </c>
      <c r="X5" s="15" t="e">
        <f t="shared" si="0"/>
        <v>#DIV/0!</v>
      </c>
      <c r="Y5" s="15" t="e">
        <f t="shared" si="0"/>
        <v>#DIV/0!</v>
      </c>
      <c r="Z5" s="15" t="e">
        <f t="shared" si="0"/>
        <v>#DIV/0!</v>
      </c>
      <c r="AA5" s="15"/>
      <c r="AB5" s="15" t="e">
        <f t="shared" si="0"/>
        <v>#DIV/0!</v>
      </c>
      <c r="AC5" s="15" t="e">
        <f t="shared" si="0"/>
        <v>#DIV/0!</v>
      </c>
      <c r="AD5" s="15" t="e">
        <f t="shared" si="0"/>
        <v>#DIV/0!</v>
      </c>
      <c r="AE5" s="15" t="e">
        <f t="shared" si="0"/>
        <v>#DIV/0!</v>
      </c>
      <c r="AF5" s="15" t="e">
        <f t="shared" si="0"/>
        <v>#DIV/0!</v>
      </c>
      <c r="AG5" s="15" t="e">
        <f t="shared" si="0"/>
        <v>#DIV/0!</v>
      </c>
      <c r="AH5" s="15" t="e">
        <f t="shared" si="0"/>
        <v>#DIV/0!</v>
      </c>
      <c r="AI5" s="15" t="e">
        <f>AI7/AI8</f>
        <v>#DIV/0!</v>
      </c>
      <c r="AJ5" s="15" t="e">
        <f t="shared" si="0"/>
        <v>#DIV/0!</v>
      </c>
      <c r="AK5" s="15" t="e">
        <f t="shared" si="0"/>
        <v>#DIV/0!</v>
      </c>
      <c r="AL5" s="15" t="e">
        <f t="shared" si="0"/>
        <v>#DIV/0!</v>
      </c>
      <c r="AM5" s="15" t="e">
        <f t="shared" si="0"/>
        <v>#DIV/0!</v>
      </c>
      <c r="AN5" s="15" t="e">
        <f t="shared" si="0"/>
        <v>#DIV/0!</v>
      </c>
      <c r="AO5" s="15" t="e">
        <f>AO7/AO8</f>
        <v>#DIV/0!</v>
      </c>
      <c r="AP5" s="15" t="e">
        <f t="shared" si="0"/>
        <v>#DIV/0!</v>
      </c>
      <c r="AQ5" s="15" t="e">
        <f t="shared" si="0"/>
        <v>#DIV/0!</v>
      </c>
      <c r="AR5" s="15" t="e">
        <f t="shared" si="0"/>
        <v>#DIV/0!</v>
      </c>
      <c r="AS5" s="15" t="e">
        <f t="shared" si="0"/>
        <v>#DIV/0!</v>
      </c>
      <c r="AT5" s="15" t="e">
        <f t="shared" si="0"/>
        <v>#DIV/0!</v>
      </c>
      <c r="AU5" s="15" t="e">
        <f t="shared" si="0"/>
        <v>#DIV/0!</v>
      </c>
      <c r="AV5" s="15" t="e">
        <f t="shared" si="0"/>
        <v>#DIV/0!</v>
      </c>
      <c r="AW5" s="15" t="e">
        <f t="shared" si="0"/>
        <v>#DIV/0!</v>
      </c>
      <c r="AX5" s="15" t="e">
        <f t="shared" si="0"/>
        <v>#DIV/0!</v>
      </c>
      <c r="AY5" s="15" t="e">
        <f t="shared" si="0"/>
        <v>#DIV/0!</v>
      </c>
      <c r="AZ5" s="15" t="e">
        <f t="shared" si="0"/>
        <v>#DIV/0!</v>
      </c>
      <c r="BA5" s="15" t="e">
        <f t="shared" si="0"/>
        <v>#DIV/0!</v>
      </c>
      <c r="BB5" s="15" t="e">
        <f t="shared" si="0"/>
        <v>#DIV/0!</v>
      </c>
      <c r="BC5" s="15" t="e">
        <f t="shared" si="0"/>
        <v>#DIV/0!</v>
      </c>
      <c r="BD5" s="15" t="e">
        <f>BD7/BD8</f>
        <v>#DIV/0!</v>
      </c>
      <c r="BE5" s="15" t="e">
        <f t="shared" si="0"/>
        <v>#DIV/0!</v>
      </c>
      <c r="BF5" s="13"/>
    </row>
    <row r="6" spans="1:70" ht="21" customHeight="1">
      <c r="A6" s="50"/>
      <c r="B6" s="53"/>
      <c r="C6" s="56"/>
      <c r="D6" s="16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</row>
    <row r="7" spans="1:70" ht="34.5" customHeight="1">
      <c r="A7" s="50"/>
      <c r="B7" s="53"/>
      <c r="C7" s="56"/>
      <c r="D7" s="18" t="s">
        <v>54</v>
      </c>
      <c r="E7" s="4">
        <f>E11</f>
        <v>12</v>
      </c>
      <c r="F7" s="4">
        <f t="shared" ref="F7:BE8" si="1">F11+F14</f>
        <v>24</v>
      </c>
      <c r="G7" s="4">
        <f t="shared" si="1"/>
        <v>12</v>
      </c>
      <c r="H7" s="4">
        <f t="shared" si="1"/>
        <v>455</v>
      </c>
      <c r="I7" s="4">
        <f t="shared" si="1"/>
        <v>354</v>
      </c>
      <c r="J7" s="4">
        <f t="shared" si="1"/>
        <v>24</v>
      </c>
      <c r="K7" s="4">
        <f t="shared" si="1"/>
        <v>35</v>
      </c>
      <c r="L7" s="4">
        <f t="shared" si="1"/>
        <v>567</v>
      </c>
      <c r="M7" s="4">
        <f t="shared" si="1"/>
        <v>456</v>
      </c>
      <c r="N7" s="4">
        <f t="shared" si="1"/>
        <v>345</v>
      </c>
      <c r="O7" s="4">
        <f t="shared" si="1"/>
        <v>346</v>
      </c>
      <c r="P7" s="4">
        <f t="shared" si="1"/>
        <v>456</v>
      </c>
      <c r="Q7" s="4">
        <f t="shared" si="1"/>
        <v>678</v>
      </c>
      <c r="R7" s="4">
        <f t="shared" si="1"/>
        <v>567</v>
      </c>
      <c r="S7" s="4">
        <f>S11+S14</f>
        <v>567</v>
      </c>
      <c r="T7" s="4">
        <f t="shared" si="1"/>
        <v>567</v>
      </c>
      <c r="U7" s="4">
        <f t="shared" si="1"/>
        <v>567</v>
      </c>
      <c r="V7" s="4">
        <f t="shared" si="1"/>
        <v>5678</v>
      </c>
      <c r="W7" s="4">
        <f t="shared" si="1"/>
        <v>456</v>
      </c>
      <c r="X7" s="4">
        <f t="shared" si="1"/>
        <v>456</v>
      </c>
      <c r="Y7" s="4">
        <f t="shared" si="1"/>
        <v>546</v>
      </c>
      <c r="Z7" s="4">
        <f t="shared" si="1"/>
        <v>456</v>
      </c>
      <c r="AA7" s="4">
        <f t="shared" si="1"/>
        <v>0</v>
      </c>
      <c r="AB7" s="4">
        <f t="shared" si="1"/>
        <v>0</v>
      </c>
      <c r="AC7" s="4">
        <f t="shared" si="1"/>
        <v>0</v>
      </c>
      <c r="AD7" s="4">
        <f t="shared" si="1"/>
        <v>0</v>
      </c>
      <c r="AE7" s="4">
        <f t="shared" si="1"/>
        <v>0</v>
      </c>
      <c r="AF7" s="4">
        <f t="shared" si="1"/>
        <v>0</v>
      </c>
      <c r="AG7" s="4">
        <f t="shared" si="1"/>
        <v>0</v>
      </c>
      <c r="AH7" s="4">
        <f t="shared" si="1"/>
        <v>0</v>
      </c>
      <c r="AI7" s="4">
        <f t="shared" si="1"/>
        <v>0</v>
      </c>
      <c r="AJ7" s="4">
        <f t="shared" si="1"/>
        <v>0</v>
      </c>
      <c r="AK7" s="4">
        <f t="shared" si="1"/>
        <v>0</v>
      </c>
      <c r="AL7" s="4">
        <f t="shared" si="1"/>
        <v>0</v>
      </c>
      <c r="AM7" s="4">
        <f t="shared" si="1"/>
        <v>0</v>
      </c>
      <c r="AN7" s="4">
        <f t="shared" si="1"/>
        <v>0</v>
      </c>
      <c r="AO7" s="4">
        <f t="shared" si="1"/>
        <v>0</v>
      </c>
      <c r="AP7" s="4">
        <f t="shared" si="1"/>
        <v>0</v>
      </c>
      <c r="AQ7" s="4">
        <f t="shared" si="1"/>
        <v>0</v>
      </c>
      <c r="AR7" s="4">
        <f t="shared" si="1"/>
        <v>0</v>
      </c>
      <c r="AS7" s="4">
        <f t="shared" si="1"/>
        <v>0</v>
      </c>
      <c r="AT7" s="4">
        <f t="shared" si="1"/>
        <v>0</v>
      </c>
      <c r="AU7" s="4">
        <f t="shared" si="1"/>
        <v>0</v>
      </c>
      <c r="AV7" s="4">
        <f t="shared" si="1"/>
        <v>0</v>
      </c>
      <c r="AW7" s="4">
        <f t="shared" si="1"/>
        <v>0</v>
      </c>
      <c r="AX7" s="4">
        <f t="shared" si="1"/>
        <v>0</v>
      </c>
      <c r="AY7" s="4">
        <f t="shared" si="1"/>
        <v>0</v>
      </c>
      <c r="AZ7" s="4">
        <f t="shared" si="1"/>
        <v>0</v>
      </c>
      <c r="BA7" s="4">
        <f t="shared" si="1"/>
        <v>0</v>
      </c>
      <c r="BB7" s="4">
        <f t="shared" si="1"/>
        <v>0</v>
      </c>
      <c r="BC7" s="4">
        <f t="shared" si="1"/>
        <v>0</v>
      </c>
      <c r="BD7" s="4">
        <f t="shared" si="1"/>
        <v>0</v>
      </c>
      <c r="BE7" s="4">
        <f t="shared" si="1"/>
        <v>0</v>
      </c>
      <c r="BG7" s="8"/>
      <c r="BH7" s="8"/>
      <c r="BI7" s="8"/>
      <c r="BJ7" s="8"/>
      <c r="BK7" s="8"/>
      <c r="BL7" s="8"/>
      <c r="BM7" s="8"/>
      <c r="BN7" s="8"/>
      <c r="BO7" s="8"/>
    </row>
    <row r="8" spans="1:70" ht="27.75" customHeight="1">
      <c r="A8" s="51"/>
      <c r="B8" s="54"/>
      <c r="C8" s="57"/>
      <c r="D8" s="18" t="s">
        <v>55</v>
      </c>
      <c r="E8" s="4">
        <f>E12+E15</f>
        <v>0</v>
      </c>
      <c r="F8" s="4">
        <f t="shared" si="1"/>
        <v>0</v>
      </c>
      <c r="G8" s="4">
        <f t="shared" si="1"/>
        <v>0</v>
      </c>
      <c r="H8" s="4">
        <f t="shared" si="1"/>
        <v>0</v>
      </c>
      <c r="I8" s="4">
        <f t="shared" si="1"/>
        <v>0</v>
      </c>
      <c r="J8" s="4">
        <f t="shared" si="1"/>
        <v>0</v>
      </c>
      <c r="K8" s="4">
        <f t="shared" si="1"/>
        <v>0</v>
      </c>
      <c r="L8" s="4">
        <f t="shared" si="1"/>
        <v>0</v>
      </c>
      <c r="M8" s="4">
        <f t="shared" si="1"/>
        <v>0</v>
      </c>
      <c r="N8" s="4">
        <f t="shared" si="1"/>
        <v>0</v>
      </c>
      <c r="O8" s="4">
        <f t="shared" si="1"/>
        <v>0</v>
      </c>
      <c r="P8" s="4">
        <f t="shared" si="1"/>
        <v>0</v>
      </c>
      <c r="Q8" s="4">
        <f t="shared" si="1"/>
        <v>0</v>
      </c>
      <c r="R8" s="4">
        <f t="shared" si="1"/>
        <v>0</v>
      </c>
      <c r="S8" s="4">
        <f>S12+S15</f>
        <v>0</v>
      </c>
      <c r="T8" s="4">
        <f t="shared" si="1"/>
        <v>0</v>
      </c>
      <c r="U8" s="4">
        <f t="shared" si="1"/>
        <v>0</v>
      </c>
      <c r="V8" s="4">
        <f t="shared" si="1"/>
        <v>0</v>
      </c>
      <c r="W8" s="4">
        <f t="shared" si="1"/>
        <v>0</v>
      </c>
      <c r="X8" s="4">
        <f t="shared" si="1"/>
        <v>0</v>
      </c>
      <c r="Y8" s="4">
        <f t="shared" si="1"/>
        <v>0</v>
      </c>
      <c r="Z8" s="4">
        <f t="shared" si="1"/>
        <v>0</v>
      </c>
      <c r="AA8" s="4">
        <f t="shared" si="1"/>
        <v>0</v>
      </c>
      <c r="AB8" s="4">
        <f t="shared" si="1"/>
        <v>0</v>
      </c>
      <c r="AC8" s="4">
        <f t="shared" si="1"/>
        <v>0</v>
      </c>
      <c r="AD8" s="4">
        <f t="shared" si="1"/>
        <v>0</v>
      </c>
      <c r="AE8" s="4">
        <f t="shared" si="1"/>
        <v>0</v>
      </c>
      <c r="AF8" s="4">
        <f t="shared" si="1"/>
        <v>0</v>
      </c>
      <c r="AG8" s="4">
        <f t="shared" si="1"/>
        <v>0</v>
      </c>
      <c r="AH8" s="4">
        <f t="shared" si="1"/>
        <v>0</v>
      </c>
      <c r="AI8" s="4">
        <f t="shared" si="1"/>
        <v>0</v>
      </c>
      <c r="AJ8" s="4">
        <f t="shared" si="1"/>
        <v>0</v>
      </c>
      <c r="AK8" s="4">
        <f t="shared" si="1"/>
        <v>0</v>
      </c>
      <c r="AL8" s="4">
        <f t="shared" si="1"/>
        <v>0</v>
      </c>
      <c r="AM8" s="4">
        <f t="shared" si="1"/>
        <v>0</v>
      </c>
      <c r="AN8" s="4">
        <f t="shared" si="1"/>
        <v>0</v>
      </c>
      <c r="AO8" s="4">
        <f t="shared" si="1"/>
        <v>0</v>
      </c>
      <c r="AP8" s="4">
        <f t="shared" si="1"/>
        <v>0</v>
      </c>
      <c r="AQ8" s="4">
        <f t="shared" si="1"/>
        <v>0</v>
      </c>
      <c r="AR8" s="4">
        <f t="shared" si="1"/>
        <v>0</v>
      </c>
      <c r="AS8" s="4">
        <f t="shared" si="1"/>
        <v>0</v>
      </c>
      <c r="AT8" s="4">
        <f t="shared" si="1"/>
        <v>0</v>
      </c>
      <c r="AU8" s="4">
        <f t="shared" si="1"/>
        <v>0</v>
      </c>
      <c r="AV8" s="4">
        <f t="shared" si="1"/>
        <v>0</v>
      </c>
      <c r="AW8" s="4">
        <f t="shared" si="1"/>
        <v>0</v>
      </c>
      <c r="AX8" s="4">
        <f t="shared" si="1"/>
        <v>0</v>
      </c>
      <c r="AY8" s="4">
        <f t="shared" si="1"/>
        <v>0</v>
      </c>
      <c r="AZ8" s="4">
        <f t="shared" si="1"/>
        <v>0</v>
      </c>
      <c r="BA8" s="4">
        <f t="shared" si="1"/>
        <v>0</v>
      </c>
      <c r="BB8" s="4">
        <f t="shared" si="1"/>
        <v>0</v>
      </c>
      <c r="BC8" s="4">
        <f t="shared" si="1"/>
        <v>0</v>
      </c>
      <c r="BD8" s="4">
        <f t="shared" si="1"/>
        <v>0</v>
      </c>
      <c r="BE8" s="4">
        <f t="shared" si="1"/>
        <v>0</v>
      </c>
      <c r="BG8" s="8"/>
      <c r="BH8" s="8"/>
      <c r="BI8" s="8"/>
      <c r="BJ8" s="8"/>
      <c r="BK8" s="8"/>
      <c r="BL8" s="8"/>
      <c r="BM8" s="8"/>
      <c r="BN8" s="8"/>
      <c r="BO8" s="8"/>
    </row>
    <row r="9" spans="1:70">
      <c r="A9" s="7"/>
      <c r="B9" s="7"/>
      <c r="C9" s="7"/>
    </row>
    <row r="10" spans="1:70">
      <c r="A10" s="7"/>
      <c r="B10" s="7"/>
      <c r="C10" s="7"/>
    </row>
    <row r="11" spans="1:70" s="21" customFormat="1" ht="32.25" customHeight="1">
      <c r="A11" s="19"/>
      <c r="B11" s="19"/>
      <c r="C11" s="20" t="s">
        <v>53</v>
      </c>
      <c r="D11" s="18" t="s">
        <v>56</v>
      </c>
      <c r="E11" s="4">
        <v>12</v>
      </c>
      <c r="F11" s="4">
        <v>24</v>
      </c>
      <c r="G11" s="4">
        <v>12</v>
      </c>
      <c r="H11" s="4">
        <v>455</v>
      </c>
      <c r="I11" s="4">
        <v>354</v>
      </c>
      <c r="J11" s="4">
        <v>24</v>
      </c>
      <c r="K11" s="4">
        <v>35</v>
      </c>
      <c r="L11" s="4">
        <v>567</v>
      </c>
      <c r="M11" s="4">
        <v>456</v>
      </c>
      <c r="N11" s="4">
        <v>345</v>
      </c>
      <c r="O11" s="4">
        <v>346</v>
      </c>
      <c r="P11" s="4">
        <v>456</v>
      </c>
      <c r="Q11" s="5">
        <v>678</v>
      </c>
      <c r="R11" s="4">
        <v>567</v>
      </c>
      <c r="S11" s="4">
        <v>567</v>
      </c>
      <c r="T11" s="4">
        <v>567</v>
      </c>
      <c r="U11" s="4">
        <v>567</v>
      </c>
      <c r="V11" s="4">
        <v>5678</v>
      </c>
      <c r="W11" s="4">
        <v>456</v>
      </c>
      <c r="X11" s="4">
        <v>456</v>
      </c>
      <c r="Y11" s="4">
        <v>546</v>
      </c>
      <c r="Z11" s="4">
        <v>456</v>
      </c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</row>
    <row r="12" spans="1:70" s="25" customFormat="1" ht="21" customHeight="1">
      <c r="A12" s="22"/>
      <c r="B12" s="22"/>
      <c r="C12" s="23"/>
      <c r="D12" s="18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5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</row>
    <row r="13" spans="1:70" s="26" customFormat="1" ht="21" customHeight="1">
      <c r="C13" s="27"/>
      <c r="D13" s="27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42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</row>
    <row r="14" spans="1:70" s="21" customFormat="1" ht="29.25" customHeight="1">
      <c r="C14" s="20"/>
      <c r="D14" s="1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5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</row>
    <row r="15" spans="1:70" s="21" customFormat="1" ht="21" customHeight="1">
      <c r="C15" s="23"/>
      <c r="D15" s="18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5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</row>
    <row r="16" spans="1:70" s="26" customFormat="1" ht="21" customHeight="1"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</row>
    <row r="17" spans="1:57" ht="21" customHeight="1">
      <c r="A17" s="30"/>
      <c r="B17" s="30"/>
      <c r="C17" s="30"/>
      <c r="D17" s="31"/>
      <c r="E17" s="32"/>
      <c r="F17" s="31"/>
      <c r="G17" s="31"/>
      <c r="H17" s="31"/>
      <c r="I17" s="31"/>
      <c r="J17" s="31"/>
      <c r="K17" s="31"/>
      <c r="L17" s="33"/>
      <c r="M17" s="34"/>
      <c r="N17" s="35"/>
      <c r="O17" s="35"/>
    </row>
    <row r="18" spans="1:57" ht="21" customHeight="1"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</row>
    <row r="19" spans="1:57" ht="21" customHeight="1"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</row>
    <row r="20" spans="1:57" ht="21" customHeight="1"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</row>
    <row r="21" spans="1:57" ht="21" customHeight="1">
      <c r="A21" s="30"/>
      <c r="B21" s="30"/>
      <c r="C21" s="30"/>
      <c r="D21" s="31"/>
      <c r="E21" s="32"/>
      <c r="F21" s="31"/>
      <c r="G21" s="31"/>
      <c r="H21" s="31"/>
      <c r="I21" s="31"/>
      <c r="J21" s="31"/>
      <c r="K21" s="31"/>
      <c r="L21" s="33"/>
      <c r="M21" s="34"/>
      <c r="N21" s="35"/>
      <c r="O21" s="35"/>
    </row>
    <row r="22" spans="1:57" ht="21" customHeight="1"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</row>
    <row r="23" spans="1:57" ht="21" customHeight="1"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</row>
    <row r="24" spans="1:57" ht="21" customHeight="1"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</row>
    <row r="25" spans="1:57" ht="21" customHeight="1">
      <c r="A25" s="30"/>
      <c r="B25" s="30"/>
      <c r="C25" s="30"/>
      <c r="D25" s="31"/>
      <c r="E25" s="32"/>
      <c r="F25" s="31"/>
      <c r="G25" s="31"/>
      <c r="H25" s="31"/>
      <c r="I25" s="31"/>
      <c r="J25" s="31"/>
      <c r="K25" s="31"/>
      <c r="L25" s="33"/>
      <c r="M25" s="34"/>
      <c r="N25" s="35"/>
      <c r="O25" s="35"/>
    </row>
    <row r="26" spans="1:57" ht="21" customHeight="1"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</row>
    <row r="27" spans="1:57" ht="21" customHeight="1"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</row>
    <row r="28" spans="1:57" ht="21" customHeight="1"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</row>
    <row r="29" spans="1:57" ht="21" customHeight="1">
      <c r="A29" s="30"/>
      <c r="B29" s="30"/>
      <c r="C29" s="30"/>
      <c r="D29" s="31"/>
      <c r="E29" s="32"/>
      <c r="F29" s="31"/>
      <c r="G29" s="31"/>
      <c r="H29" s="31"/>
      <c r="I29" s="31"/>
      <c r="J29" s="31"/>
      <c r="K29" s="31"/>
      <c r="L29" s="33"/>
      <c r="M29" s="34"/>
      <c r="N29" s="35"/>
      <c r="O29" s="35"/>
    </row>
    <row r="30" spans="1:57" ht="21" customHeight="1"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</row>
    <row r="31" spans="1:57" ht="4.1500000000000004" customHeight="1"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</row>
    <row r="32" spans="1:57" ht="21" hidden="1" customHeight="1"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</row>
    <row r="33" spans="1:15" ht="21" hidden="1" customHeight="1">
      <c r="A33" s="30"/>
      <c r="B33" s="30"/>
      <c r="C33" s="30"/>
      <c r="D33" s="31"/>
      <c r="E33" s="32"/>
      <c r="F33" s="31"/>
      <c r="G33" s="31"/>
      <c r="H33" s="31"/>
      <c r="I33" s="31"/>
      <c r="J33" s="31"/>
      <c r="K33" s="31"/>
      <c r="L33" s="33"/>
      <c r="M33" s="34"/>
      <c r="N33" s="35"/>
      <c r="O33" s="35"/>
    </row>
    <row r="41" spans="1:15">
      <c r="A41" s="7"/>
      <c r="B41" s="7"/>
      <c r="C41" s="7"/>
    </row>
    <row r="42" spans="1:15">
      <c r="A42" s="7"/>
      <c r="B42" s="7"/>
      <c r="C42" s="7"/>
    </row>
    <row r="43" spans="1:15">
      <c r="A43" s="7"/>
      <c r="B43" s="7"/>
      <c r="C43" s="7"/>
    </row>
    <row r="44" spans="1:15">
      <c r="A44" s="7"/>
      <c r="B44" s="7"/>
      <c r="C44" s="7"/>
    </row>
    <row r="45" spans="1:15">
      <c r="A45" s="7"/>
      <c r="B45" s="7"/>
      <c r="C45" s="7"/>
    </row>
    <row r="46" spans="1:15">
      <c r="A46" s="7"/>
      <c r="B46" s="7"/>
      <c r="C46" s="7"/>
    </row>
    <row r="47" spans="1:15">
      <c r="A47" s="7"/>
      <c r="B47" s="7"/>
      <c r="C47" s="7"/>
    </row>
    <row r="48" spans="1:15">
      <c r="A48" s="7"/>
      <c r="B48" s="7"/>
      <c r="C48" s="7"/>
    </row>
    <row r="49" spans="1:3">
      <c r="A49" s="7"/>
      <c r="B49" s="7"/>
      <c r="C49" s="7"/>
    </row>
    <row r="50" spans="1:3">
      <c r="A50" s="7"/>
      <c r="B50" s="7"/>
      <c r="C50" s="7"/>
    </row>
    <row r="51" spans="1:3">
      <c r="A51" s="7"/>
      <c r="B51" s="7"/>
      <c r="C51" s="7"/>
    </row>
    <row r="52" spans="1:3">
      <c r="A52" s="7"/>
      <c r="B52" s="7"/>
      <c r="C52" s="7"/>
    </row>
    <row r="53" spans="1:3">
      <c r="A53" s="7"/>
      <c r="B53" s="7"/>
      <c r="C53" s="7"/>
    </row>
    <row r="54" spans="1:3">
      <c r="A54" s="7"/>
      <c r="B54" s="7"/>
      <c r="C54" s="7"/>
    </row>
    <row r="55" spans="1:3">
      <c r="A55" s="7"/>
      <c r="B55" s="7"/>
      <c r="C55" s="7"/>
    </row>
    <row r="56" spans="1:3">
      <c r="A56" s="7"/>
      <c r="B56" s="7"/>
      <c r="C56" s="7"/>
    </row>
    <row r="57" spans="1:3">
      <c r="A57" s="7"/>
      <c r="B57" s="7"/>
      <c r="C57" s="7"/>
    </row>
    <row r="58" spans="1:3">
      <c r="A58" s="7"/>
      <c r="B58" s="7"/>
      <c r="C58" s="7"/>
    </row>
    <row r="59" spans="1:3">
      <c r="A59" s="7"/>
      <c r="B59" s="7"/>
      <c r="C59" s="7"/>
    </row>
    <row r="60" spans="1:3">
      <c r="A60" s="7"/>
      <c r="B60" s="7"/>
      <c r="C60" s="7"/>
    </row>
    <row r="61" spans="1:3">
      <c r="A61" s="7"/>
      <c r="B61" s="7"/>
      <c r="C61" s="7"/>
    </row>
    <row r="62" spans="1:3">
      <c r="A62" s="7"/>
      <c r="B62" s="7"/>
      <c r="C62" s="7"/>
    </row>
    <row r="63" spans="1:3">
      <c r="A63" s="7"/>
      <c r="B63" s="7"/>
      <c r="C63" s="7"/>
    </row>
    <row r="64" spans="1:3">
      <c r="A64" s="7"/>
      <c r="B64" s="7"/>
      <c r="C64" s="7"/>
    </row>
    <row r="65" spans="1:3">
      <c r="A65" s="7"/>
      <c r="B65" s="7"/>
      <c r="C65" s="7"/>
    </row>
    <row r="66" spans="1:3">
      <c r="A66" s="7"/>
      <c r="B66" s="7"/>
      <c r="C66" s="7"/>
    </row>
    <row r="67" spans="1:3">
      <c r="A67" s="7"/>
      <c r="B67" s="7"/>
      <c r="C67" s="7"/>
    </row>
    <row r="68" spans="1:3">
      <c r="A68" s="7"/>
      <c r="B68" s="7"/>
      <c r="C68" s="7"/>
    </row>
    <row r="69" spans="1:3">
      <c r="A69" s="7"/>
      <c r="B69" s="7"/>
      <c r="C69" s="7"/>
    </row>
    <row r="70" spans="1:3">
      <c r="A70" s="7"/>
      <c r="B70" s="7"/>
      <c r="C70" s="7"/>
    </row>
    <row r="71" spans="1:3">
      <c r="A71" s="7"/>
      <c r="B71" s="7"/>
      <c r="C71" s="7"/>
    </row>
    <row r="72" spans="1:3">
      <c r="A72" s="7"/>
      <c r="B72" s="7"/>
      <c r="C72" s="7"/>
    </row>
    <row r="73" spans="1:3">
      <c r="A73" s="7"/>
      <c r="B73" s="7"/>
      <c r="C73" s="7"/>
    </row>
    <row r="74" spans="1:3">
      <c r="A74" s="7"/>
      <c r="B74" s="7"/>
      <c r="C74" s="7"/>
    </row>
    <row r="75" spans="1:3">
      <c r="A75" s="7"/>
      <c r="B75" s="7"/>
      <c r="C75" s="7"/>
    </row>
    <row r="76" spans="1:3">
      <c r="A76" s="7"/>
      <c r="B76" s="7"/>
      <c r="C76" s="7"/>
    </row>
    <row r="77" spans="1:3">
      <c r="A77" s="7"/>
      <c r="B77" s="7"/>
      <c r="C77" s="7"/>
    </row>
    <row r="78" spans="1:3">
      <c r="A78" s="7"/>
      <c r="B78" s="7"/>
      <c r="C78" s="7"/>
    </row>
    <row r="79" spans="1:3">
      <c r="A79" s="7"/>
      <c r="B79" s="7"/>
      <c r="C79" s="7"/>
    </row>
    <row r="80" spans="1:3">
      <c r="A80" s="7"/>
      <c r="B80" s="7"/>
      <c r="C80" s="7"/>
    </row>
    <row r="81" spans="1:3">
      <c r="A81" s="7"/>
      <c r="B81" s="7"/>
      <c r="C81" s="7"/>
    </row>
    <row r="82" spans="1:3">
      <c r="A82" s="7"/>
      <c r="B82" s="7"/>
      <c r="C82" s="7"/>
    </row>
    <row r="83" spans="1:3">
      <c r="A83" s="7"/>
      <c r="B83" s="7"/>
      <c r="C83" s="7"/>
    </row>
    <row r="84" spans="1:3">
      <c r="A84" s="7"/>
      <c r="B84" s="7"/>
      <c r="C84" s="7"/>
    </row>
    <row r="85" spans="1:3">
      <c r="A85" s="7"/>
      <c r="B85" s="7"/>
      <c r="C85" s="7"/>
    </row>
    <row r="86" spans="1:3">
      <c r="A86" s="7"/>
      <c r="B86" s="7"/>
      <c r="C86" s="7"/>
    </row>
    <row r="87" spans="1:3">
      <c r="A87" s="7"/>
      <c r="B87" s="7"/>
      <c r="C87" s="7"/>
    </row>
    <row r="88" spans="1:3">
      <c r="A88" s="7"/>
      <c r="B88" s="7"/>
      <c r="C88" s="7"/>
    </row>
    <row r="89" spans="1:3">
      <c r="A89" s="7"/>
      <c r="B89" s="7"/>
      <c r="C89" s="7"/>
    </row>
    <row r="90" spans="1:3">
      <c r="A90" s="7"/>
      <c r="B90" s="7"/>
      <c r="C90" s="7"/>
    </row>
    <row r="91" spans="1:3">
      <c r="A91" s="7"/>
      <c r="B91" s="7"/>
      <c r="C91" s="7"/>
    </row>
    <row r="92" spans="1:3">
      <c r="A92" s="7"/>
      <c r="B92" s="7"/>
      <c r="C92" s="7"/>
    </row>
    <row r="93" spans="1:3">
      <c r="A93" s="7"/>
      <c r="B93" s="7"/>
      <c r="C93" s="7"/>
    </row>
    <row r="94" spans="1:3">
      <c r="A94" s="7"/>
      <c r="B94" s="7"/>
      <c r="C94" s="7"/>
    </row>
    <row r="95" spans="1:3">
      <c r="A95" s="7"/>
      <c r="B95" s="7"/>
      <c r="C95" s="7"/>
    </row>
    <row r="96" spans="1:3">
      <c r="A96" s="7"/>
      <c r="B96" s="7"/>
      <c r="C96" s="7"/>
    </row>
    <row r="97" spans="1:3">
      <c r="A97" s="7"/>
      <c r="B97" s="7"/>
      <c r="C97" s="7"/>
    </row>
  </sheetData>
  <mergeCells count="3">
    <mergeCell ref="A3:A8"/>
    <mergeCell ref="B3:B8"/>
    <mergeCell ref="C3:C8"/>
  </mergeCells>
  <phoneticPr fontId="0" type="noConversion"/>
  <conditionalFormatting sqref="E5:BE5">
    <cfRule type="cellIs" dxfId="21" priority="1" stopIfTrue="1" operator="greaterThanOrEqual">
      <formula>E4</formula>
    </cfRule>
    <cfRule type="cellIs" dxfId="20" priority="2" stopIfTrue="1" operator="lessThan">
      <formula>E4</formula>
    </cfRule>
  </conditionalFormatting>
  <printOptions horizontalCentered="1"/>
  <pageMargins left="0.15748031496062992" right="0.19685039370078741" top="0.27559055118110237" bottom="0.31496062992125984" header="0.15748031496062992" footer="0.23622047244094491"/>
  <pageSetup paperSize="9" scale="2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2:BM25"/>
  <sheetViews>
    <sheetView view="pageBreakPreview" zoomScale="60" zoomScaleNormal="70" workbookViewId="0">
      <pane xSplit="4" ySplit="2" topLeftCell="AV3" activePane="bottomRight" state="frozen"/>
      <selection activeCell="N144" sqref="N144"/>
      <selection pane="topRight" activeCell="N144" sqref="N144"/>
      <selection pane="bottomLeft" activeCell="N144" sqref="N144"/>
      <selection pane="bottomRight" activeCell="BJ1" sqref="BJ1:BM23"/>
    </sheetView>
  </sheetViews>
  <sheetFormatPr baseColWidth="10" defaultColWidth="8.85546875" defaultRowHeight="14.25" outlineLevelCol="1"/>
  <cols>
    <col min="1" max="1" width="3.7109375" style="2" customWidth="1"/>
    <col min="2" max="2" width="23.85546875" style="2" customWidth="1"/>
    <col min="3" max="3" width="16.5703125" style="2" customWidth="1"/>
    <col min="4" max="4" width="31.85546875" style="2" customWidth="1"/>
    <col min="5" max="5" width="12.28515625" style="8" customWidth="1" outlineLevel="1"/>
    <col min="6" max="7" width="11.5703125" style="8" customWidth="1" outlineLevel="1"/>
    <col min="8" max="8" width="11.5703125" style="8" customWidth="1"/>
    <col min="9" max="11" width="11.5703125" style="8" customWidth="1" outlineLevel="1"/>
    <col min="12" max="12" width="11.5703125" style="8" customWidth="1"/>
    <col min="13" max="16" width="11.5703125" style="8" customWidth="1" outlineLevel="1"/>
    <col min="17" max="17" width="11.5703125" style="8" customWidth="1"/>
    <col min="18" max="20" width="11.5703125" style="8" customWidth="1" outlineLevel="1"/>
    <col min="21" max="21" width="11.5703125" style="8" customWidth="1"/>
    <col min="22" max="24" width="11.5703125" style="8" customWidth="1" outlineLevel="1"/>
    <col min="25" max="25" width="11.5703125" style="8" customWidth="1"/>
    <col min="26" max="29" width="11.5703125" style="8" customWidth="1" outlineLevel="1"/>
    <col min="30" max="30" width="11.5703125" style="8" customWidth="1"/>
    <col min="31" max="33" width="11.5703125" style="8" customWidth="1" outlineLevel="1"/>
    <col min="34" max="34" width="11.5703125" style="8" customWidth="1"/>
    <col min="35" max="35" width="11.5703125" style="8" customWidth="1" outlineLevel="1"/>
    <col min="36" max="36" width="15.42578125" style="8" customWidth="1" outlineLevel="1"/>
    <col min="37" max="37" width="11.5703125" style="8" customWidth="1" outlineLevel="1"/>
    <col min="38" max="38" width="11.5703125" style="8" customWidth="1"/>
    <col min="39" max="41" width="11.5703125" style="8" customWidth="1" outlineLevel="1"/>
    <col min="42" max="42" width="14.42578125" style="8" customWidth="1" outlineLevel="1"/>
    <col min="43" max="43" width="11.5703125" style="8" customWidth="1"/>
    <col min="44" max="46" width="11.5703125" style="8" customWidth="1" outlineLevel="1"/>
    <col min="47" max="47" width="11.5703125" style="8" customWidth="1"/>
    <col min="48" max="50" width="11.5703125" style="8" customWidth="1" outlineLevel="1"/>
    <col min="51" max="51" width="11.5703125" style="8" customWidth="1"/>
    <col min="52" max="56" width="11.5703125" style="8" customWidth="1" outlineLevel="1"/>
    <col min="57" max="57" width="11.5703125" style="8" customWidth="1"/>
    <col min="58" max="61" width="9.140625" style="2" customWidth="1"/>
    <col min="62" max="65" width="11.7109375" style="2" customWidth="1" outlineLevel="1"/>
    <col min="66" max="67" width="9.140625" style="2" customWidth="1"/>
    <col min="68" max="16384" width="8.85546875" style="2"/>
  </cols>
  <sheetData>
    <row r="2" spans="1:60" ht="21" customHeight="1">
      <c r="A2" s="10"/>
      <c r="B2" s="36" t="s">
        <v>1</v>
      </c>
      <c r="C2" s="10"/>
      <c r="D2" s="11"/>
      <c r="E2" s="1" t="s">
        <v>57</v>
      </c>
      <c r="F2" s="1" t="s">
        <v>58</v>
      </c>
      <c r="G2" s="1" t="s">
        <v>59</v>
      </c>
      <c r="H2" s="6" t="s">
        <v>60</v>
      </c>
      <c r="I2" s="1" t="s">
        <v>61</v>
      </c>
      <c r="J2" s="1" t="s">
        <v>62</v>
      </c>
      <c r="K2" s="1" t="s">
        <v>63</v>
      </c>
      <c r="L2" s="6" t="s">
        <v>64</v>
      </c>
      <c r="M2" s="1" t="s">
        <v>65</v>
      </c>
      <c r="N2" s="1" t="s">
        <v>6</v>
      </c>
      <c r="O2" s="1" t="s">
        <v>7</v>
      </c>
      <c r="P2" s="1" t="s">
        <v>8</v>
      </c>
      <c r="Q2" s="6" t="s">
        <v>9</v>
      </c>
      <c r="R2" s="1" t="s">
        <v>10</v>
      </c>
      <c r="S2" s="1" t="s">
        <v>11</v>
      </c>
      <c r="T2" s="1" t="s">
        <v>12</v>
      </c>
      <c r="U2" s="6" t="s">
        <v>13</v>
      </c>
      <c r="V2" s="1" t="s">
        <v>14</v>
      </c>
      <c r="W2" s="1" t="s">
        <v>15</v>
      </c>
      <c r="X2" s="1" t="s">
        <v>16</v>
      </c>
      <c r="Y2" s="6" t="s">
        <v>17</v>
      </c>
      <c r="Z2" s="1" t="s">
        <v>18</v>
      </c>
      <c r="AA2" s="1" t="s">
        <v>19</v>
      </c>
      <c r="AB2" s="1" t="s">
        <v>20</v>
      </c>
      <c r="AC2" s="1" t="s">
        <v>21</v>
      </c>
      <c r="AD2" s="6" t="s">
        <v>22</v>
      </c>
      <c r="AE2" s="1" t="s">
        <v>23</v>
      </c>
      <c r="AF2" s="1" t="s">
        <v>24</v>
      </c>
      <c r="AG2" s="1" t="s">
        <v>25</v>
      </c>
      <c r="AH2" s="6" t="s">
        <v>26</v>
      </c>
      <c r="AI2" s="1" t="s">
        <v>27</v>
      </c>
      <c r="AJ2" s="1" t="s">
        <v>28</v>
      </c>
      <c r="AK2" s="1" t="s">
        <v>29</v>
      </c>
      <c r="AL2" s="6" t="s">
        <v>30</v>
      </c>
      <c r="AM2" s="1" t="s">
        <v>31</v>
      </c>
      <c r="AN2" s="1" t="s">
        <v>32</v>
      </c>
      <c r="AO2" s="1" t="s">
        <v>33</v>
      </c>
      <c r="AP2" s="1" t="s">
        <v>34</v>
      </c>
      <c r="AQ2" s="6" t="s">
        <v>35</v>
      </c>
      <c r="AR2" s="1" t="s">
        <v>36</v>
      </c>
      <c r="AS2" s="1" t="s">
        <v>37</v>
      </c>
      <c r="AT2" s="1" t="s">
        <v>38</v>
      </c>
      <c r="AU2" s="6" t="s">
        <v>39</v>
      </c>
      <c r="AV2" s="1" t="s">
        <v>40</v>
      </c>
      <c r="AW2" s="1" t="s">
        <v>41</v>
      </c>
      <c r="AX2" s="1" t="s">
        <v>42</v>
      </c>
      <c r="AY2" s="6" t="s">
        <v>43</v>
      </c>
      <c r="AZ2" s="1" t="s">
        <v>44</v>
      </c>
      <c r="BA2" s="1" t="s">
        <v>45</v>
      </c>
      <c r="BB2" s="1" t="s">
        <v>46</v>
      </c>
      <c r="BC2" s="1" t="s">
        <v>47</v>
      </c>
      <c r="BD2" s="1" t="s">
        <v>48</v>
      </c>
      <c r="BE2" s="6" t="s">
        <v>69</v>
      </c>
    </row>
    <row r="3" spans="1:60" ht="21" customHeight="1">
      <c r="A3" s="49"/>
      <c r="B3" s="58" t="s">
        <v>66</v>
      </c>
      <c r="C3" s="55" t="s">
        <v>52</v>
      </c>
      <c r="D3" s="43" t="s">
        <v>67</v>
      </c>
      <c r="E3" s="4">
        <v>1408.3920012322524</v>
      </c>
      <c r="F3" s="4">
        <v>1327.820734370976</v>
      </c>
      <c r="G3" s="4">
        <v>1219.5148385866114</v>
      </c>
      <c r="H3" s="4">
        <v>1835.0845166594668</v>
      </c>
      <c r="I3" s="4">
        <v>1771.6677903862928</v>
      </c>
      <c r="J3" s="4">
        <v>1692.5112750146682</v>
      </c>
      <c r="K3" s="4">
        <v>1998.3844218231727</v>
      </c>
      <c r="L3" s="4">
        <v>1557.1667855815519</v>
      </c>
      <c r="M3" s="4">
        <v>1632.85298768453</v>
      </c>
      <c r="N3" s="4">
        <v>2177.4061466683784</v>
      </c>
      <c r="O3" s="4">
        <v>2403.7134702322342</v>
      </c>
      <c r="P3" s="4">
        <v>3525.6026454685298</v>
      </c>
      <c r="Q3" s="4">
        <v>4072.5101070742776</v>
      </c>
      <c r="R3" s="4">
        <v>4007.8864719006542</v>
      </c>
      <c r="S3" s="4">
        <v>4158.4057766396072</v>
      </c>
      <c r="T3" s="4">
        <v>3536.5861036934839</v>
      </c>
      <c r="U3" s="4">
        <v>3686.9783959365436</v>
      </c>
      <c r="V3" s="4">
        <v>3311.1747501581463</v>
      </c>
      <c r="W3" s="4">
        <v>3494.9160598335079</v>
      </c>
      <c r="X3" s="4">
        <v>3146.7727973208162</v>
      </c>
      <c r="Y3" s="4">
        <v>3143.7002774039038</v>
      </c>
      <c r="Z3" s="4">
        <v>2640.5441866059555</v>
      </c>
      <c r="AA3" s="4">
        <v>2067.9222935286775</v>
      </c>
      <c r="AB3" s="4">
        <v>2150.6655273425613</v>
      </c>
      <c r="AC3" s="4">
        <v>1859.2658415557919</v>
      </c>
      <c r="AD3" s="4">
        <v>1817.6576065574502</v>
      </c>
      <c r="AE3" s="4">
        <v>1692.6510976396676</v>
      </c>
      <c r="AF3" s="4">
        <v>1503.4383771949747</v>
      </c>
      <c r="AG3" s="4">
        <v>1562.8119299385658</v>
      </c>
      <c r="AH3" s="4">
        <v>1575.3584684193925</v>
      </c>
      <c r="AI3" s="4">
        <v>1653.1257985860154</v>
      </c>
      <c r="AJ3" s="4">
        <v>1671.8286418491925</v>
      </c>
      <c r="AK3" s="4">
        <v>1487.2219156394497</v>
      </c>
      <c r="AL3" s="4">
        <v>1435.3724174455297</v>
      </c>
      <c r="AM3" s="4">
        <v>955.33063381855231</v>
      </c>
      <c r="AN3" s="4">
        <v>1451.7045399670258</v>
      </c>
      <c r="AO3" s="4">
        <v>1472.0660797120677</v>
      </c>
      <c r="AP3" s="4">
        <v>1656.2318619039781</v>
      </c>
      <c r="AQ3" s="4">
        <v>1440.3469453318339</v>
      </c>
      <c r="AR3" s="4">
        <v>1362.7468540371965</v>
      </c>
      <c r="AS3" s="4">
        <v>1242.0530075446441</v>
      </c>
      <c r="AT3" s="4">
        <v>920.67189209669539</v>
      </c>
      <c r="AU3" s="4">
        <v>1382.192601507676</v>
      </c>
      <c r="AV3" s="4">
        <v>2296.2942306959053</v>
      </c>
      <c r="AW3" s="4">
        <v>2942.18036297359</v>
      </c>
      <c r="AX3" s="4">
        <v>4688.041970169962</v>
      </c>
      <c r="AY3" s="4">
        <v>4476.6270529429767</v>
      </c>
      <c r="AZ3" s="4">
        <v>3713.7664584093791</v>
      </c>
      <c r="BA3" s="4">
        <v>3560.3577534676601</v>
      </c>
      <c r="BB3" s="4">
        <v>2653.3489238306265</v>
      </c>
      <c r="BC3" s="3">
        <v>3632.3490670440083</v>
      </c>
      <c r="BD3" s="3"/>
      <c r="BE3" s="3"/>
      <c r="BF3" s="37"/>
      <c r="BG3" s="24">
        <f>AVERAGE(E3:BE3)</f>
        <v>2315.1612292436589</v>
      </c>
      <c r="BH3" s="45">
        <f>+BG3*0.9</f>
        <v>2083.6451063192931</v>
      </c>
    </row>
    <row r="4" spans="1:60" ht="21" customHeight="1">
      <c r="A4" s="50"/>
      <c r="B4" s="58"/>
      <c r="C4" s="56"/>
      <c r="D4" s="14" t="s">
        <v>0</v>
      </c>
      <c r="E4" s="41">
        <f>BH3</f>
        <v>2083.6451063192931</v>
      </c>
      <c r="F4" s="41">
        <f>E4</f>
        <v>2083.6451063192931</v>
      </c>
      <c r="G4" s="41">
        <f t="shared" ref="G4:BC4" si="0">F4</f>
        <v>2083.6451063192931</v>
      </c>
      <c r="H4" s="41">
        <f t="shared" si="0"/>
        <v>2083.6451063192931</v>
      </c>
      <c r="I4" s="41">
        <f t="shared" si="0"/>
        <v>2083.6451063192931</v>
      </c>
      <c r="J4" s="41">
        <f t="shared" si="0"/>
        <v>2083.6451063192931</v>
      </c>
      <c r="K4" s="41">
        <f t="shared" si="0"/>
        <v>2083.6451063192931</v>
      </c>
      <c r="L4" s="41">
        <f t="shared" si="0"/>
        <v>2083.6451063192931</v>
      </c>
      <c r="M4" s="41">
        <f t="shared" si="0"/>
        <v>2083.6451063192931</v>
      </c>
      <c r="N4" s="41">
        <f t="shared" si="0"/>
        <v>2083.6451063192931</v>
      </c>
      <c r="O4" s="41">
        <f t="shared" si="0"/>
        <v>2083.6451063192931</v>
      </c>
      <c r="P4" s="41">
        <f t="shared" si="0"/>
        <v>2083.6451063192931</v>
      </c>
      <c r="Q4" s="41">
        <f t="shared" si="0"/>
        <v>2083.6451063192931</v>
      </c>
      <c r="R4" s="41">
        <f t="shared" si="0"/>
        <v>2083.6451063192931</v>
      </c>
      <c r="S4" s="41">
        <f t="shared" si="0"/>
        <v>2083.6451063192931</v>
      </c>
      <c r="T4" s="41">
        <f t="shared" si="0"/>
        <v>2083.6451063192931</v>
      </c>
      <c r="U4" s="41">
        <f t="shared" si="0"/>
        <v>2083.6451063192931</v>
      </c>
      <c r="V4" s="41">
        <f t="shared" si="0"/>
        <v>2083.6451063192931</v>
      </c>
      <c r="W4" s="41">
        <f t="shared" si="0"/>
        <v>2083.6451063192931</v>
      </c>
      <c r="X4" s="41">
        <f t="shared" si="0"/>
        <v>2083.6451063192931</v>
      </c>
      <c r="Y4" s="41">
        <f t="shared" si="0"/>
        <v>2083.6451063192931</v>
      </c>
      <c r="Z4" s="41">
        <f t="shared" si="0"/>
        <v>2083.6451063192931</v>
      </c>
      <c r="AA4" s="41">
        <f t="shared" si="0"/>
        <v>2083.6451063192931</v>
      </c>
      <c r="AB4" s="41">
        <f t="shared" si="0"/>
        <v>2083.6451063192931</v>
      </c>
      <c r="AC4" s="41">
        <f t="shared" si="0"/>
        <v>2083.6451063192931</v>
      </c>
      <c r="AD4" s="41">
        <f t="shared" si="0"/>
        <v>2083.6451063192931</v>
      </c>
      <c r="AE4" s="41">
        <f t="shared" si="0"/>
        <v>2083.6451063192931</v>
      </c>
      <c r="AF4" s="41">
        <f t="shared" si="0"/>
        <v>2083.6451063192931</v>
      </c>
      <c r="AG4" s="41">
        <f t="shared" si="0"/>
        <v>2083.6451063192931</v>
      </c>
      <c r="AH4" s="41">
        <f t="shared" si="0"/>
        <v>2083.6451063192931</v>
      </c>
      <c r="AI4" s="41">
        <f t="shared" si="0"/>
        <v>2083.6451063192931</v>
      </c>
      <c r="AJ4" s="41">
        <f t="shared" si="0"/>
        <v>2083.6451063192931</v>
      </c>
      <c r="AK4" s="41">
        <f t="shared" si="0"/>
        <v>2083.6451063192931</v>
      </c>
      <c r="AL4" s="41">
        <f t="shared" si="0"/>
        <v>2083.6451063192931</v>
      </c>
      <c r="AM4" s="41">
        <f t="shared" si="0"/>
        <v>2083.6451063192931</v>
      </c>
      <c r="AN4" s="41">
        <f t="shared" si="0"/>
        <v>2083.6451063192931</v>
      </c>
      <c r="AO4" s="41">
        <f t="shared" si="0"/>
        <v>2083.6451063192931</v>
      </c>
      <c r="AP4" s="41">
        <f t="shared" si="0"/>
        <v>2083.6451063192931</v>
      </c>
      <c r="AQ4" s="41">
        <f t="shared" si="0"/>
        <v>2083.6451063192931</v>
      </c>
      <c r="AR4" s="41">
        <f t="shared" si="0"/>
        <v>2083.6451063192931</v>
      </c>
      <c r="AS4" s="41">
        <f t="shared" si="0"/>
        <v>2083.6451063192931</v>
      </c>
      <c r="AT4" s="41">
        <f t="shared" si="0"/>
        <v>2083.6451063192931</v>
      </c>
      <c r="AU4" s="41">
        <f t="shared" si="0"/>
        <v>2083.6451063192931</v>
      </c>
      <c r="AV4" s="41">
        <f t="shared" si="0"/>
        <v>2083.6451063192931</v>
      </c>
      <c r="AW4" s="41">
        <f t="shared" si="0"/>
        <v>2083.6451063192931</v>
      </c>
      <c r="AX4" s="41">
        <f t="shared" si="0"/>
        <v>2083.6451063192931</v>
      </c>
      <c r="AY4" s="41">
        <f t="shared" si="0"/>
        <v>2083.6451063192931</v>
      </c>
      <c r="AZ4" s="41">
        <f t="shared" si="0"/>
        <v>2083.6451063192931</v>
      </c>
      <c r="BA4" s="41">
        <f t="shared" si="0"/>
        <v>2083.6451063192931</v>
      </c>
      <c r="BB4" s="41">
        <f t="shared" si="0"/>
        <v>2083.6451063192931</v>
      </c>
      <c r="BC4" s="41">
        <f t="shared" si="0"/>
        <v>2083.6451063192931</v>
      </c>
      <c r="BD4" s="41"/>
      <c r="BE4" s="41">
        <f>BC4</f>
        <v>2083.6451063192931</v>
      </c>
      <c r="BF4" s="37"/>
    </row>
    <row r="5" spans="1:60" ht="21" customHeight="1">
      <c r="A5" s="50"/>
      <c r="B5" s="58"/>
      <c r="C5" s="56"/>
      <c r="D5" s="12">
        <v>2014</v>
      </c>
      <c r="E5" s="38">
        <v>0.01</v>
      </c>
      <c r="F5" s="38" t="e">
        <f t="shared" ref="F5" si="1">(F11*1000000)/(F12*F13)</f>
        <v>#DIV/0!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7"/>
    </row>
    <row r="6" spans="1:60" ht="21" customHeight="1">
      <c r="A6" s="50"/>
      <c r="B6" s="58"/>
      <c r="C6" s="56"/>
      <c r="D6" s="12" t="s">
        <v>68</v>
      </c>
      <c r="E6" s="38" t="e">
        <f t="shared" ref="E6:F6" si="2">+E8*1000000/(E9*E10)</f>
        <v>#DIV/0!</v>
      </c>
      <c r="F6" s="38" t="e">
        <f t="shared" si="2"/>
        <v>#DIV/0!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7"/>
    </row>
    <row r="7" spans="1:60" ht="21" customHeight="1">
      <c r="A7" s="50"/>
      <c r="B7" s="58"/>
      <c r="C7" s="56"/>
      <c r="D7" s="12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37"/>
    </row>
    <row r="8" spans="1:60" ht="21" customHeight="1">
      <c r="A8" s="50"/>
      <c r="B8" s="58"/>
      <c r="C8" s="56"/>
      <c r="D8" s="39" t="s">
        <v>49</v>
      </c>
      <c r="E8" s="9">
        <f>(E11+BK11+BL11+BM11)/4</f>
        <v>0</v>
      </c>
      <c r="F8" s="9">
        <f>(E11+F11+BL11+BM11)/4</f>
        <v>0</v>
      </c>
      <c r="G8" s="9">
        <f>(E11+F11+G11+BM11)/4</f>
        <v>0</v>
      </c>
      <c r="H8" s="9">
        <f>(F11+G11+H11+BN11)/4</f>
        <v>0</v>
      </c>
      <c r="I8" s="9">
        <f t="shared" ref="I8:I10" si="3">SUM(F11:I11)/4</f>
        <v>0</v>
      </c>
      <c r="J8" s="9">
        <f t="shared" ref="J8:AB8" si="4">SUM(G11:J11)/4</f>
        <v>0</v>
      </c>
      <c r="K8" s="9">
        <f t="shared" si="4"/>
        <v>0</v>
      </c>
      <c r="L8" s="9">
        <f t="shared" si="4"/>
        <v>0</v>
      </c>
      <c r="M8" s="9">
        <f t="shared" ref="M8" si="5">SUM(J11:M11)/4</f>
        <v>0</v>
      </c>
      <c r="N8" s="9">
        <f t="shared" ref="N8" si="6">SUM(K11:N11)/4</f>
        <v>0</v>
      </c>
      <c r="O8" s="9">
        <f t="shared" ref="O8" si="7">SUM(L11:O11)/4</f>
        <v>0</v>
      </c>
      <c r="P8" s="9">
        <f t="shared" ref="P8" si="8">SUM(M11:P11)/4</f>
        <v>0</v>
      </c>
      <c r="Q8" s="9">
        <f t="shared" ref="Q8" si="9">SUM(N11:Q11)/4</f>
        <v>0</v>
      </c>
      <c r="R8" s="9">
        <f t="shared" ref="R8" si="10">SUM(O11:R11)/4</f>
        <v>0</v>
      </c>
      <c r="S8" s="9">
        <f t="shared" ref="S8" si="11">SUM(P11:S11)/4</f>
        <v>0</v>
      </c>
      <c r="T8" s="9">
        <f t="shared" ref="T8" si="12">SUM(Q11:T11)/4</f>
        <v>0</v>
      </c>
      <c r="U8" s="9">
        <f t="shared" ref="U8" si="13">SUM(R11:U11)/4</f>
        <v>0</v>
      </c>
      <c r="V8" s="9">
        <f t="shared" ref="V8" si="14">SUM(S11:V11)/4</f>
        <v>0</v>
      </c>
      <c r="W8" s="9">
        <f>SUM(T11:W11)/4</f>
        <v>0</v>
      </c>
      <c r="X8" s="9">
        <f t="shared" si="4"/>
        <v>0</v>
      </c>
      <c r="Y8" s="9">
        <f t="shared" si="4"/>
        <v>0</v>
      </c>
      <c r="Z8" s="9">
        <f t="shared" si="4"/>
        <v>0</v>
      </c>
      <c r="AA8" s="9">
        <f t="shared" si="4"/>
        <v>0</v>
      </c>
      <c r="AB8" s="9">
        <f t="shared" si="4"/>
        <v>0</v>
      </c>
      <c r="AC8" s="9">
        <f t="shared" ref="AC8:AE10" si="15">SUM(Z11:AC11)/4</f>
        <v>0</v>
      </c>
      <c r="AD8" s="9">
        <f t="shared" si="15"/>
        <v>0</v>
      </c>
      <c r="AE8" s="9">
        <f t="shared" si="15"/>
        <v>0</v>
      </c>
      <c r="AF8" s="9">
        <f t="shared" ref="AF8:AF10" si="16">SUM(AC11:AF11)/4</f>
        <v>0</v>
      </c>
      <c r="AG8" s="9">
        <f t="shared" ref="AG8:AG10" si="17">SUM(AD11:AG11)/4</f>
        <v>0</v>
      </c>
      <c r="AH8" s="9">
        <f t="shared" ref="AH8:AH10" si="18">SUM(AE11:AH11)/4</f>
        <v>0</v>
      </c>
      <c r="AI8" s="9">
        <f t="shared" ref="AI8:AI10" si="19">SUM(AF11:AI11)/4</f>
        <v>0</v>
      </c>
      <c r="AJ8" s="9">
        <f t="shared" ref="AJ8:AJ10" si="20">SUM(AG11:AJ11)/4</f>
        <v>0</v>
      </c>
      <c r="AK8" s="9">
        <f t="shared" ref="AK8:AK10" si="21">SUM(AH11:AK11)/4</f>
        <v>0</v>
      </c>
      <c r="AL8" s="9">
        <f t="shared" ref="AL8:AL10" si="22">SUM(AI11:AL11)/4</f>
        <v>0</v>
      </c>
      <c r="AM8" s="9">
        <f>SUM(AG11:AM11)/4</f>
        <v>0</v>
      </c>
      <c r="AN8" s="9">
        <f t="shared" ref="AN8:AN10" si="23">SUM(AK11:AN11)/4</f>
        <v>0</v>
      </c>
      <c r="AO8" s="9">
        <f t="shared" ref="AO8:AO10" si="24">SUM(AL11:AO11)/4</f>
        <v>0</v>
      </c>
      <c r="AP8" s="9">
        <f t="shared" ref="AP8:AP10" si="25">SUM(AM11:AP11)/4</f>
        <v>0</v>
      </c>
      <c r="AQ8" s="9">
        <f t="shared" ref="AQ8:AQ10" si="26">SUM(AN11:AQ11)/4</f>
        <v>0</v>
      </c>
      <c r="AR8" s="9">
        <f t="shared" ref="AR8:AR10" si="27">SUM(AO11:AR11)/4</f>
        <v>0</v>
      </c>
      <c r="AS8" s="9">
        <f t="shared" ref="AS8:AS10" si="28">SUM(AP11:AS11)/4</f>
        <v>0</v>
      </c>
      <c r="AT8" s="9">
        <f t="shared" ref="AT8:AT10" si="29">SUM(AQ11:AT11)/4</f>
        <v>0</v>
      </c>
      <c r="AU8" s="9">
        <f t="shared" ref="AU8:AU10" si="30">SUM(AR11:AU11)/4</f>
        <v>0</v>
      </c>
      <c r="AV8" s="9">
        <f t="shared" ref="AV8:AV10" si="31">SUM(AS11:AV11)/4</f>
        <v>0</v>
      </c>
      <c r="AW8" s="9">
        <f t="shared" ref="AW8:AW10" si="32">SUM(AT11:AW11)/4</f>
        <v>0</v>
      </c>
      <c r="AX8" s="9">
        <f t="shared" ref="AX8:AX10" si="33">SUM(AU11:AX11)/4</f>
        <v>0</v>
      </c>
      <c r="AY8" s="9">
        <f t="shared" ref="AY8:AY10" si="34">SUM(AV11:AY11)/4</f>
        <v>0</v>
      </c>
      <c r="AZ8" s="9">
        <f t="shared" ref="AZ8:AZ10" si="35">SUM(AW11:AZ11)/4</f>
        <v>0</v>
      </c>
      <c r="BA8" s="9">
        <f t="shared" ref="BA8:BA10" si="36">SUM(AX11:BA11)/4</f>
        <v>0</v>
      </c>
      <c r="BB8" s="9">
        <f t="shared" ref="BB8:BB10" si="37">SUM(AY11:BB11)/4</f>
        <v>0</v>
      </c>
      <c r="BC8" s="9">
        <f t="shared" ref="BC8:BC10" si="38">SUM(AZ11:BC11)/4</f>
        <v>0</v>
      </c>
      <c r="BD8" s="9"/>
      <c r="BE8" s="9">
        <f t="shared" ref="BE8:BE10" si="39">SUM(BA11:BE11)/4</f>
        <v>0</v>
      </c>
      <c r="BF8" s="37"/>
    </row>
    <row r="9" spans="1:60" ht="21" customHeight="1">
      <c r="A9" s="50"/>
      <c r="B9" s="58"/>
      <c r="C9" s="56"/>
      <c r="D9" s="39" t="s">
        <v>50</v>
      </c>
      <c r="E9" s="9">
        <f>(E12+BK12+BL12+BM12)/4</f>
        <v>0</v>
      </c>
      <c r="F9" s="9">
        <f>(E12+F12+BL12+BM12)/4</f>
        <v>0</v>
      </c>
      <c r="G9" s="9">
        <f>(E12+F12+G12+BM12)/4</f>
        <v>0</v>
      </c>
      <c r="H9" s="9">
        <f>(F12+G12+H12+BN12)/4</f>
        <v>0</v>
      </c>
      <c r="I9" s="9">
        <f t="shared" si="3"/>
        <v>0</v>
      </c>
      <c r="J9" s="9">
        <f t="shared" ref="J9:AB9" si="40">SUM(G12:J12)/4</f>
        <v>0</v>
      </c>
      <c r="K9" s="9">
        <f t="shared" si="40"/>
        <v>0</v>
      </c>
      <c r="L9" s="9">
        <f t="shared" si="40"/>
        <v>0</v>
      </c>
      <c r="M9" s="9">
        <f t="shared" ref="M9" si="41">SUM(J12:M12)/4</f>
        <v>0</v>
      </c>
      <c r="N9" s="9">
        <f t="shared" ref="N9" si="42">SUM(K12:N12)/4</f>
        <v>0</v>
      </c>
      <c r="O9" s="9">
        <f t="shared" ref="O9" si="43">SUM(L12:O12)/4</f>
        <v>0</v>
      </c>
      <c r="P9" s="9">
        <f t="shared" ref="P9" si="44">SUM(M12:P12)/4</f>
        <v>0</v>
      </c>
      <c r="Q9" s="9">
        <f t="shared" ref="Q9" si="45">SUM(N12:Q12)/4</f>
        <v>0</v>
      </c>
      <c r="R9" s="9">
        <f t="shared" ref="R9" si="46">SUM(O12:R12)/4</f>
        <v>0</v>
      </c>
      <c r="S9" s="9">
        <f t="shared" ref="S9" si="47">SUM(P12:S12)/4</f>
        <v>0</v>
      </c>
      <c r="T9" s="9">
        <f t="shared" ref="T9" si="48">SUM(Q12:T12)/4</f>
        <v>0</v>
      </c>
      <c r="U9" s="9">
        <f t="shared" ref="U9" si="49">SUM(R12:U12)/4</f>
        <v>0</v>
      </c>
      <c r="V9" s="9">
        <f t="shared" ref="V9" si="50">SUM(S12:V12)/4</f>
        <v>0</v>
      </c>
      <c r="W9" s="9">
        <f>SUM(T12:W12)/4</f>
        <v>0</v>
      </c>
      <c r="X9" s="9">
        <f t="shared" si="40"/>
        <v>0</v>
      </c>
      <c r="Y9" s="9">
        <f t="shared" si="40"/>
        <v>0</v>
      </c>
      <c r="Z9" s="9">
        <f t="shared" si="40"/>
        <v>0</v>
      </c>
      <c r="AA9" s="9">
        <f t="shared" si="40"/>
        <v>0</v>
      </c>
      <c r="AB9" s="9">
        <f t="shared" si="40"/>
        <v>0</v>
      </c>
      <c r="AC9" s="9">
        <f t="shared" si="15"/>
        <v>0</v>
      </c>
      <c r="AD9" s="9">
        <f t="shared" si="15"/>
        <v>0</v>
      </c>
      <c r="AE9" s="9">
        <f t="shared" si="15"/>
        <v>0</v>
      </c>
      <c r="AF9" s="9">
        <f t="shared" si="16"/>
        <v>0</v>
      </c>
      <c r="AG9" s="9">
        <f t="shared" si="17"/>
        <v>0</v>
      </c>
      <c r="AH9" s="9">
        <f t="shared" si="18"/>
        <v>0</v>
      </c>
      <c r="AI9" s="9">
        <f t="shared" si="19"/>
        <v>0</v>
      </c>
      <c r="AJ9" s="9">
        <f t="shared" si="20"/>
        <v>0</v>
      </c>
      <c r="AK9" s="9">
        <f t="shared" si="21"/>
        <v>0</v>
      </c>
      <c r="AL9" s="9">
        <f t="shared" si="22"/>
        <v>0</v>
      </c>
      <c r="AM9" s="9">
        <f>SUM(AG12:AM12)/4</f>
        <v>0</v>
      </c>
      <c r="AN9" s="9">
        <f t="shared" si="23"/>
        <v>0</v>
      </c>
      <c r="AO9" s="9">
        <f t="shared" si="24"/>
        <v>0</v>
      </c>
      <c r="AP9" s="9">
        <f t="shared" si="25"/>
        <v>0</v>
      </c>
      <c r="AQ9" s="9">
        <f t="shared" si="26"/>
        <v>0</v>
      </c>
      <c r="AR9" s="9">
        <f t="shared" si="27"/>
        <v>0</v>
      </c>
      <c r="AS9" s="9">
        <f t="shared" si="28"/>
        <v>0</v>
      </c>
      <c r="AT9" s="9">
        <f t="shared" si="29"/>
        <v>0</v>
      </c>
      <c r="AU9" s="9">
        <f t="shared" si="30"/>
        <v>0</v>
      </c>
      <c r="AV9" s="9">
        <f t="shared" si="31"/>
        <v>0</v>
      </c>
      <c r="AW9" s="9">
        <f t="shared" si="32"/>
        <v>0</v>
      </c>
      <c r="AX9" s="9">
        <f t="shared" si="33"/>
        <v>0</v>
      </c>
      <c r="AY9" s="9">
        <f t="shared" si="34"/>
        <v>0</v>
      </c>
      <c r="AZ9" s="9">
        <f t="shared" si="35"/>
        <v>0</v>
      </c>
      <c r="BA9" s="9">
        <f t="shared" si="36"/>
        <v>0</v>
      </c>
      <c r="BB9" s="9">
        <f t="shared" si="37"/>
        <v>0</v>
      </c>
      <c r="BC9" s="9">
        <f t="shared" si="38"/>
        <v>0</v>
      </c>
      <c r="BD9" s="9"/>
      <c r="BE9" s="9">
        <f t="shared" si="39"/>
        <v>0</v>
      </c>
      <c r="BF9" s="37"/>
    </row>
    <row r="10" spans="1:60" ht="21" customHeight="1">
      <c r="A10" s="50"/>
      <c r="B10" s="58"/>
      <c r="C10" s="56"/>
      <c r="D10" s="39" t="s">
        <v>51</v>
      </c>
      <c r="E10" s="9">
        <v>15</v>
      </c>
      <c r="F10" s="9">
        <v>15</v>
      </c>
      <c r="G10" s="9">
        <v>15</v>
      </c>
      <c r="H10" s="9">
        <v>16</v>
      </c>
      <c r="I10" s="9">
        <f t="shared" si="3"/>
        <v>0</v>
      </c>
      <c r="J10" s="9">
        <f t="shared" ref="J10:AB10" si="51">SUM(G13:J13)/4</f>
        <v>0</v>
      </c>
      <c r="K10" s="9">
        <f t="shared" si="51"/>
        <v>0</v>
      </c>
      <c r="L10" s="9">
        <f t="shared" si="51"/>
        <v>0</v>
      </c>
      <c r="M10" s="9">
        <f t="shared" ref="M10" si="52">SUM(J13:M13)/4</f>
        <v>0</v>
      </c>
      <c r="N10" s="9">
        <f t="shared" ref="N10" si="53">SUM(K13:N13)/4</f>
        <v>0</v>
      </c>
      <c r="O10" s="9">
        <f t="shared" ref="O10" si="54">SUM(L13:O13)/4</f>
        <v>0</v>
      </c>
      <c r="P10" s="9">
        <f t="shared" ref="P10" si="55">SUM(M13:P13)/4</f>
        <v>0</v>
      </c>
      <c r="Q10" s="9">
        <f t="shared" ref="Q10" si="56">SUM(N13:Q13)/4</f>
        <v>0</v>
      </c>
      <c r="R10" s="9">
        <f t="shared" ref="R10" si="57">SUM(O13:R13)/4</f>
        <v>0</v>
      </c>
      <c r="S10" s="9">
        <f t="shared" ref="S10" si="58">SUM(P13:S13)/4</f>
        <v>0</v>
      </c>
      <c r="T10" s="9">
        <f t="shared" ref="T10" si="59">SUM(Q13:T13)/4</f>
        <v>0</v>
      </c>
      <c r="U10" s="9">
        <f t="shared" ref="U10" si="60">SUM(R13:U13)/4</f>
        <v>0</v>
      </c>
      <c r="V10" s="9">
        <f t="shared" ref="V10" si="61">SUM(S13:V13)/4</f>
        <v>0</v>
      </c>
      <c r="W10" s="9">
        <f t="shared" ref="W10" si="62">SUM(T13:W13)/4</f>
        <v>0</v>
      </c>
      <c r="X10" s="9">
        <f t="shared" si="51"/>
        <v>0</v>
      </c>
      <c r="Y10" s="9">
        <f t="shared" si="51"/>
        <v>0</v>
      </c>
      <c r="Z10" s="9">
        <f t="shared" si="51"/>
        <v>0</v>
      </c>
      <c r="AA10" s="9">
        <f t="shared" si="51"/>
        <v>0</v>
      </c>
      <c r="AB10" s="9">
        <f t="shared" si="51"/>
        <v>0</v>
      </c>
      <c r="AC10" s="9">
        <f t="shared" si="15"/>
        <v>0</v>
      </c>
      <c r="AD10" s="9">
        <f t="shared" si="15"/>
        <v>0</v>
      </c>
      <c r="AE10" s="9">
        <f t="shared" si="15"/>
        <v>0</v>
      </c>
      <c r="AF10" s="9">
        <f t="shared" si="16"/>
        <v>0</v>
      </c>
      <c r="AG10" s="9">
        <f t="shared" si="17"/>
        <v>0</v>
      </c>
      <c r="AH10" s="9">
        <f t="shared" si="18"/>
        <v>0</v>
      </c>
      <c r="AI10" s="9">
        <f t="shared" si="19"/>
        <v>0</v>
      </c>
      <c r="AJ10" s="9">
        <f t="shared" si="20"/>
        <v>0</v>
      </c>
      <c r="AK10" s="9">
        <f t="shared" si="21"/>
        <v>0</v>
      </c>
      <c r="AL10" s="9">
        <f t="shared" si="22"/>
        <v>0</v>
      </c>
      <c r="AM10" s="9">
        <f>SUM(AG13:AM13)/4</f>
        <v>0</v>
      </c>
      <c r="AN10" s="9">
        <f t="shared" si="23"/>
        <v>0</v>
      </c>
      <c r="AO10" s="9">
        <f t="shared" si="24"/>
        <v>0</v>
      </c>
      <c r="AP10" s="9">
        <f t="shared" si="25"/>
        <v>0</v>
      </c>
      <c r="AQ10" s="9">
        <f t="shared" si="26"/>
        <v>0</v>
      </c>
      <c r="AR10" s="9">
        <f t="shared" si="27"/>
        <v>0</v>
      </c>
      <c r="AS10" s="9">
        <f t="shared" si="28"/>
        <v>0</v>
      </c>
      <c r="AT10" s="9">
        <f t="shared" si="29"/>
        <v>0</v>
      </c>
      <c r="AU10" s="9">
        <f t="shared" si="30"/>
        <v>0</v>
      </c>
      <c r="AV10" s="9">
        <f t="shared" si="31"/>
        <v>0</v>
      </c>
      <c r="AW10" s="9">
        <f t="shared" si="32"/>
        <v>0</v>
      </c>
      <c r="AX10" s="9">
        <f t="shared" si="33"/>
        <v>0</v>
      </c>
      <c r="AY10" s="9">
        <f t="shared" si="34"/>
        <v>0</v>
      </c>
      <c r="AZ10" s="9">
        <f t="shared" si="35"/>
        <v>0</v>
      </c>
      <c r="BA10" s="9">
        <f t="shared" si="36"/>
        <v>0</v>
      </c>
      <c r="BB10" s="9">
        <f t="shared" si="37"/>
        <v>0</v>
      </c>
      <c r="BC10" s="9">
        <f t="shared" si="38"/>
        <v>0</v>
      </c>
      <c r="BD10" s="9"/>
      <c r="BE10" s="9">
        <f t="shared" si="39"/>
        <v>0</v>
      </c>
      <c r="BF10" s="37"/>
    </row>
    <row r="11" spans="1:60" ht="21" customHeight="1">
      <c r="A11" s="50"/>
      <c r="B11" s="58"/>
      <c r="C11" s="56"/>
      <c r="D11" s="39" t="s">
        <v>2</v>
      </c>
      <c r="E11" s="46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37"/>
    </row>
    <row r="12" spans="1:60" ht="21" customHeight="1">
      <c r="A12" s="50"/>
      <c r="B12" s="58"/>
      <c r="C12" s="56"/>
      <c r="D12" s="39" t="s">
        <v>3</v>
      </c>
      <c r="E12" s="46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37"/>
    </row>
    <row r="13" spans="1:60" ht="21" customHeight="1">
      <c r="A13" s="51"/>
      <c r="B13" s="58"/>
      <c r="C13" s="57"/>
      <c r="D13" s="39" t="s">
        <v>4</v>
      </c>
      <c r="E13" s="46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37"/>
    </row>
    <row r="19" spans="3:57"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"/>
      <c r="AZ19" s="2"/>
      <c r="BA19" s="2"/>
      <c r="BB19" s="2"/>
      <c r="BC19" s="2"/>
      <c r="BD19" s="2"/>
      <c r="BE19" s="2"/>
    </row>
    <row r="20" spans="3:57"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"/>
      <c r="AZ20" s="2"/>
      <c r="BA20" s="2"/>
      <c r="BB20" s="2"/>
      <c r="BC20" s="2"/>
      <c r="BD20" s="2"/>
      <c r="BE20" s="2"/>
    </row>
    <row r="21" spans="3:57">
      <c r="C21" s="8"/>
      <c r="D21" s="8"/>
      <c r="AY21" s="2"/>
      <c r="AZ21" s="2"/>
      <c r="BA21" s="2"/>
      <c r="BB21" s="2"/>
      <c r="BC21" s="2"/>
      <c r="BD21" s="2"/>
      <c r="BE21" s="2"/>
    </row>
    <row r="22" spans="3:57">
      <c r="C22" s="8"/>
      <c r="D22" s="8"/>
      <c r="AY22" s="2"/>
      <c r="AZ22" s="2"/>
      <c r="BA22" s="2"/>
      <c r="BB22" s="2"/>
      <c r="BC22" s="2"/>
      <c r="BD22" s="2"/>
      <c r="BE22" s="2"/>
    </row>
    <row r="23" spans="3:57">
      <c r="C23" s="8"/>
      <c r="D23" s="8"/>
      <c r="AY23" s="2"/>
      <c r="AZ23" s="2"/>
      <c r="BA23" s="2"/>
      <c r="BB23" s="2"/>
      <c r="BC23" s="2"/>
      <c r="BD23" s="2"/>
      <c r="BE23" s="2"/>
    </row>
    <row r="24" spans="3:57">
      <c r="C24" s="8"/>
      <c r="D24" s="8"/>
      <c r="AY24" s="2"/>
      <c r="AZ24" s="2"/>
      <c r="BA24" s="2"/>
      <c r="BB24" s="2"/>
      <c r="BC24" s="2"/>
      <c r="BD24" s="2"/>
      <c r="BE24" s="2"/>
    </row>
    <row r="25" spans="3:57">
      <c r="C25" s="8"/>
      <c r="D25" s="8"/>
      <c r="AY25" s="2"/>
      <c r="AZ25" s="2"/>
      <c r="BA25" s="2"/>
      <c r="BB25" s="2"/>
      <c r="BC25" s="2"/>
      <c r="BD25" s="2"/>
      <c r="BE25" s="2"/>
    </row>
  </sheetData>
  <mergeCells count="3">
    <mergeCell ref="A3:A13"/>
    <mergeCell ref="B3:B13"/>
    <mergeCell ref="C3:C13"/>
  </mergeCells>
  <phoneticPr fontId="0" type="noConversion"/>
  <conditionalFormatting sqref="E5:BE5">
    <cfRule type="cellIs" dxfId="19" priority="17" stopIfTrue="1" operator="lessThanOrEqual">
      <formula>E4</formula>
    </cfRule>
    <cfRule type="cellIs" dxfId="18" priority="18" stopIfTrue="1" operator="greaterThan">
      <formula>E4</formula>
    </cfRule>
  </conditionalFormatting>
  <conditionalFormatting sqref="E6:BE6">
    <cfRule type="cellIs" dxfId="17" priority="19" stopIfTrue="1" operator="lessThanOrEqual">
      <formula>E4</formula>
    </cfRule>
    <cfRule type="cellIs" dxfId="16" priority="20" stopIfTrue="1" operator="greaterThan">
      <formula>E4</formula>
    </cfRule>
  </conditionalFormatting>
  <conditionalFormatting sqref="R5:AZ5">
    <cfRule type="cellIs" dxfId="15" priority="15" stopIfTrue="1" operator="lessThanOrEqual">
      <formula>R4</formula>
    </cfRule>
    <cfRule type="cellIs" dxfId="14" priority="16" stopIfTrue="1" operator="greaterThan">
      <formula>R4</formula>
    </cfRule>
  </conditionalFormatting>
  <conditionalFormatting sqref="R6:AZ6">
    <cfRule type="cellIs" dxfId="13" priority="13" stopIfTrue="1" operator="lessThanOrEqual">
      <formula>R4</formula>
    </cfRule>
    <cfRule type="cellIs" dxfId="12" priority="14" stopIfTrue="1" operator="greaterThan">
      <formula>R4</formula>
    </cfRule>
  </conditionalFormatting>
  <conditionalFormatting sqref="E5:BE5">
    <cfRule type="cellIs" dxfId="11" priority="11" stopIfTrue="1" operator="lessThanOrEqual">
      <formula>E4</formula>
    </cfRule>
    <cfRule type="cellIs" dxfId="10" priority="12" stopIfTrue="1" operator="greaterThan">
      <formula>E4</formula>
    </cfRule>
  </conditionalFormatting>
  <conditionalFormatting sqref="E6:BE6">
    <cfRule type="cellIs" dxfId="9" priority="9" stopIfTrue="1" operator="lessThanOrEqual">
      <formula>E4</formula>
    </cfRule>
    <cfRule type="cellIs" dxfId="8" priority="10" stopIfTrue="1" operator="greaterThan">
      <formula>E4</formula>
    </cfRule>
  </conditionalFormatting>
  <conditionalFormatting sqref="E5:BE5">
    <cfRule type="cellIs" dxfId="7" priority="7" stopIfTrue="1" operator="lessThanOrEqual">
      <formula>E4</formula>
    </cfRule>
    <cfRule type="cellIs" dxfId="6" priority="8" stopIfTrue="1" operator="greaterThan">
      <formula>E4</formula>
    </cfRule>
  </conditionalFormatting>
  <conditionalFormatting sqref="E6:BE6">
    <cfRule type="cellIs" dxfId="5" priority="5" stopIfTrue="1" operator="lessThanOrEqual">
      <formula>E4</formula>
    </cfRule>
    <cfRule type="cellIs" dxfId="4" priority="6" stopIfTrue="1" operator="greaterThan">
      <formula>E4</formula>
    </cfRule>
  </conditionalFormatting>
  <conditionalFormatting sqref="E5:BE5">
    <cfRule type="cellIs" dxfId="3" priority="3" stopIfTrue="1" operator="lessThanOrEqual">
      <formula>E4</formula>
    </cfRule>
    <cfRule type="cellIs" dxfId="2" priority="4" stopIfTrue="1" operator="greaterThan">
      <formula>E4</formula>
    </cfRule>
  </conditionalFormatting>
  <conditionalFormatting sqref="E6:BE6">
    <cfRule type="cellIs" dxfId="1" priority="1" stopIfTrue="1" operator="lessThanOrEqual">
      <formula>E4</formula>
    </cfRule>
    <cfRule type="cellIs" dxfId="0" priority="2" stopIfTrue="1" operator="greaterThan">
      <formula>E4</formula>
    </cfRule>
  </conditionalFormatting>
  <printOptions horizontalCentered="1"/>
  <pageMargins left="0.35433070866141736" right="0.15748031496062992" top="0.23622047244094491" bottom="0.31496062992125984" header="0.31496062992125984" footer="0.19685039370078741"/>
  <pageSetup paperSize="9" scale="18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CHART</vt:lpstr>
      <vt:lpstr>Fill rate</vt:lpstr>
      <vt:lpstr>Quality - DPMO</vt:lpstr>
      <vt:lpstr>Hoja1</vt:lpstr>
      <vt:lpstr>CHART!Área_de_impresión</vt:lpstr>
      <vt:lpstr>'Fill rate'!Área_de_impresión</vt:lpstr>
      <vt:lpstr>'Quality - DPMO'!Área_de_impresión</vt:lpstr>
    </vt:vector>
  </TitlesOfParts>
  <Company>Snap-on Tools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Snap-on Tools Incorporated</dc:creator>
  <cp:lastModifiedBy>bigbgala</cp:lastModifiedBy>
  <cp:lastPrinted>2016-05-19T07:49:27Z</cp:lastPrinted>
  <dcterms:created xsi:type="dcterms:W3CDTF">2004-12-17T13:51:21Z</dcterms:created>
  <dcterms:modified xsi:type="dcterms:W3CDTF">2016-08-23T07:49:31Z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