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efaultThemeVersion="124226"/>
  <mc:AlternateContent xmlns:mc="http://schemas.openxmlformats.org/markup-compatibility/2006">
    <mc:Choice Requires="x15">
      <x15ac:absPath xmlns:x15ac="http://schemas.microsoft.com/office/spreadsheetml/2010/11/ac" url="C:\Users\amasa\Desktop\"/>
    </mc:Choice>
  </mc:AlternateContent>
  <bookViews>
    <workbookView xWindow="0" yWindow="0" windowWidth="14715" windowHeight="11580"/>
  </bookViews>
  <sheets>
    <sheet name="Hoja1" sheetId="4" r:id="rId1"/>
    <sheet name="Resumen trabajos" sheetId="1" r:id="rId2"/>
    <sheet name="Gastos horas personal" sheetId="3" r:id="rId3"/>
  </sheets>
  <definedNames>
    <definedName name="_xlnm._FilterDatabase" localSheetId="1" hidden="1">'Resumen trabajos'!$A$1:$H$85</definedName>
    <definedName name="Trabajadores">'Resumen trabajos'!$F$2:$F$43</definedName>
  </definedNames>
  <calcPr calcId="162913"/>
  <pivotCaches>
    <pivotCache cacheId="12" r:id="rId4"/>
  </pivotCaches>
</workbook>
</file>

<file path=xl/calcChain.xml><?xml version="1.0" encoding="utf-8"?>
<calcChain xmlns="http://schemas.openxmlformats.org/spreadsheetml/2006/main">
  <c r="B5" i="3" l="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2" i="1"/>
  <c r="E2" i="1"/>
  <c r="E3" i="1"/>
  <c r="E4" i="1"/>
  <c r="E5" i="1"/>
  <c r="E6" i="1"/>
  <c r="E7" i="1"/>
  <c r="E8" i="1"/>
  <c r="E9" i="1"/>
  <c r="E10" i="1"/>
  <c r="E11" i="1"/>
  <c r="E12" i="1"/>
  <c r="E13" i="1"/>
  <c r="E14" i="1"/>
  <c r="E15" i="1"/>
  <c r="E16" i="1"/>
  <c r="B3" i="3" s="1"/>
  <c r="E17" i="1"/>
  <c r="E18" i="1"/>
  <c r="E19" i="1"/>
  <c r="E20" i="1"/>
  <c r="E21" i="1"/>
  <c r="E22" i="1"/>
  <c r="E23" i="1"/>
  <c r="E24" i="1"/>
  <c r="E25" i="1"/>
  <c r="E26" i="1"/>
  <c r="E27" i="1"/>
  <c r="E28" i="1"/>
  <c r="E29" i="1"/>
  <c r="E30" i="1"/>
  <c r="E31" i="1"/>
  <c r="E32" i="1"/>
  <c r="E33" i="1"/>
  <c r="E34" i="1"/>
  <c r="E35" i="1"/>
  <c r="E36" i="1"/>
  <c r="E37" i="1"/>
  <c r="E38" i="1"/>
  <c r="E39" i="1"/>
  <c r="E40" i="1"/>
  <c r="E41" i="1"/>
  <c r="E42" i="1"/>
  <c r="E43" i="1"/>
  <c r="E47" i="1"/>
  <c r="E48" i="1"/>
  <c r="G89" i="1"/>
  <c r="G90" i="1"/>
  <c r="G88" i="1"/>
  <c r="G87" i="1"/>
  <c r="G92" i="1" l="1"/>
</calcChain>
</file>

<file path=xl/sharedStrings.xml><?xml version="1.0" encoding="utf-8"?>
<sst xmlns="http://schemas.openxmlformats.org/spreadsheetml/2006/main" count="269" uniqueCount="86">
  <si>
    <t>Javi, Raúl, Pablo y Jesús</t>
  </si>
  <si>
    <t>Museo</t>
  </si>
  <si>
    <t>Raúl, Jesús y Pablo</t>
  </si>
  <si>
    <t>Raúl y Pablo</t>
  </si>
  <si>
    <t>IPV Palace</t>
  </si>
  <si>
    <t>06_17</t>
  </si>
  <si>
    <t>Javi, Salva, Michel y Jesús</t>
  </si>
  <si>
    <t>CC La Loma</t>
  </si>
  <si>
    <t>07_17</t>
  </si>
  <si>
    <t>08_17</t>
  </si>
  <si>
    <t>09_17</t>
  </si>
  <si>
    <t>Jesús, Salva y Michel</t>
  </si>
  <si>
    <t>10_17</t>
  </si>
  <si>
    <t>11_17</t>
  </si>
  <si>
    <t>Javi, Jesús, Michel y Salva</t>
  </si>
  <si>
    <t>05_17</t>
  </si>
  <si>
    <t>Jesús, Pablo y Michel</t>
  </si>
  <si>
    <t>CRMF San Fernando</t>
  </si>
  <si>
    <t>12_17</t>
  </si>
  <si>
    <t>Javi, Jesús, Michel, Salva y Pablo</t>
  </si>
  <si>
    <t>13_17</t>
  </si>
  <si>
    <t>Alfredo, Michel, Salva y Pablo</t>
  </si>
  <si>
    <t>Salva, Pablo, Michel y Jesús</t>
  </si>
  <si>
    <t>14_17</t>
  </si>
  <si>
    <t>Jesús Pablo Michel Salva</t>
  </si>
  <si>
    <t>Pablo Michel Salva</t>
  </si>
  <si>
    <t>Pablo Jesús Raúl Michel Salva</t>
  </si>
  <si>
    <t>xx_xx</t>
  </si>
  <si>
    <t>Raúl y Javi</t>
  </si>
  <si>
    <t>Endesa Maestranza</t>
  </si>
  <si>
    <t>15_17</t>
  </si>
  <si>
    <t>Michel, Jesús, Pablo y Salva</t>
  </si>
  <si>
    <t>Michel, Jesús, Pablo, Salva, Raúl y Javi</t>
  </si>
  <si>
    <t>Michel, Jesús, Pablo, Salva y Raúl</t>
  </si>
  <si>
    <t>16_17</t>
  </si>
  <si>
    <t>Fecha</t>
  </si>
  <si>
    <t xml:space="preserve">Hora inicio </t>
  </si>
  <si>
    <t>Hora fin</t>
  </si>
  <si>
    <t>Total Horas</t>
  </si>
  <si>
    <t>Parte</t>
  </si>
  <si>
    <t>Trabajadores</t>
  </si>
  <si>
    <t>17_17</t>
  </si>
  <si>
    <t>Raúl y Jesús</t>
  </si>
  <si>
    <t>Raúl, Salva, Michel y Pablo</t>
  </si>
  <si>
    <t>Michel, Pablo y Salva</t>
  </si>
  <si>
    <t>18_17</t>
  </si>
  <si>
    <t>19_17</t>
  </si>
  <si>
    <t>20_17</t>
  </si>
  <si>
    <t>Jesús y Salva</t>
  </si>
  <si>
    <t>Raúl, Jesús, Pablo y Salva</t>
  </si>
  <si>
    <t>Alfredo, Javi, Jesús, Raúl, Pablo, Michel y Salva</t>
  </si>
  <si>
    <t xml:space="preserve">Lugar </t>
  </si>
  <si>
    <t>21_17</t>
  </si>
  <si>
    <t>Raúl, Jesús, Pablo, Salva y Michel</t>
  </si>
  <si>
    <t>22_17</t>
  </si>
  <si>
    <t>Jesús, Michel y Salva</t>
  </si>
  <si>
    <t>Alfredo, Michel y Salva</t>
  </si>
  <si>
    <t>Alfredo, Michel, Jesús y Salva</t>
  </si>
  <si>
    <t>23_17</t>
  </si>
  <si>
    <t>Pablo y Raúl</t>
  </si>
  <si>
    <t>Antequera Golf</t>
  </si>
  <si>
    <t>24_17</t>
  </si>
  <si>
    <t>25_17</t>
  </si>
  <si>
    <t>26_17</t>
  </si>
  <si>
    <t>Hotel Sultán</t>
  </si>
  <si>
    <t>Pasión Café</t>
  </si>
  <si>
    <t>Antequera golf</t>
  </si>
  <si>
    <t>Alfredo, Jesús, Michel y Salva</t>
  </si>
  <si>
    <t>27_17</t>
  </si>
  <si>
    <t>Airbus</t>
  </si>
  <si>
    <t>28_17</t>
  </si>
  <si>
    <t>Ghotel Costa del Sol</t>
  </si>
  <si>
    <t>Jesús y Michel</t>
  </si>
  <si>
    <t>29_17</t>
  </si>
  <si>
    <t>Gastos en personal</t>
  </si>
  <si>
    <t>Lugar</t>
  </si>
  <si>
    <t>Nº Trabajadores</t>
  </si>
  <si>
    <t>SI('Resumen trabajos'!H3:H1000='Gastos horas personal'!C3;'Resumen trabajos'!G3:G1000*'Resumen trabajos'!E3:E1000;0)</t>
  </si>
  <si>
    <t xml:space="preserve">si( hay alguna fila donde ponga CC La Loma, osea que = a lo que ponga en C3; entonces que se multipliquen el nº de trabajadores * el total de horas( en las filas donde ponga lo que este escrito en C3;) </t>
  </si>
  <si>
    <t>la funcion de arriba no funciona por multiplica todos los valores entre ellos y yo solo quiero el Nº de trabajadores* Total de horas.</t>
  </si>
  <si>
    <t>Por ejemplo si en C3 de la hoja "Gastos personal" pone Ghotel Costa del sol que hagan estas operacones con toda la tabla, en las filas que aparezca Ghotel Costa del sol.</t>
  </si>
  <si>
    <t>y que este resultado me saliera en la celda "Gastos en personal" que esta en la hoja " Gastos horas Personal"</t>
  </si>
  <si>
    <t>Etiquetas de fila</t>
  </si>
  <si>
    <t>Total general</t>
  </si>
  <si>
    <t>Horas</t>
  </si>
  <si>
    <t>Suma de Total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</si>
</sst>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14" fontId="0" fillId="0" borderId="0" xfId="0" applyNumberFormat="1"/>
    <xf numFmtId="17" fontId="0" fillId="0" borderId="0" xfId="0" applyNumberFormat="1"/>
    <xf numFmtId="164" fontId="0" fillId="0" borderId="0" xfId="0" applyNumberFormat="1"/>
    <xf numFmtId="0" fontId="1" fillId="0" borderId="0" xfId="0" applyFont="1"/>
    <xf numFmtId="164" fontId="0" fillId="0" borderId="0" xfId="0" applyNumberFormat="1" applyFont="1"/>
    <xf numFmtId="20" fontId="0" fillId="0" borderId="0" xfId="0" applyNumberFormat="1"/>
    <xf numFmtId="1" fontId="1" fillId="0" borderId="0" xfId="0" applyNumberFormat="1" applyFont="1" applyAlignment="1">
      <alignment horizontal="center" vertical="center"/>
    </xf>
    <xf numFmtId="1" fontId="0" fillId="0" borderId="0" xfId="0" applyNumberFormat="1" applyAlignment="1">
      <alignment horizontal="center" vertical="center"/>
    </xf>
    <xf numFmtId="1" fontId="0" fillId="0" borderId="0" xfId="0" applyNumberFormat="1" applyFont="1" applyAlignment="1">
      <alignment horizontal="center" vertical="center"/>
    </xf>
    <xf numFmtId="2"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1"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toni Masana" refreshedDate="42853.696286458333" createdVersion="6" refreshedVersion="6" minRefreshableVersion="3" recordCount="84">
  <cacheSource type="worksheet">
    <worksheetSource ref="A1:I85" sheet="Resumen trabajos"/>
  </cacheSource>
  <cacheFields count="9">
    <cacheField name="Fecha" numFmtId="14">
      <sharedItems containsSemiMixedTypes="0" containsNonDate="0" containsDate="1" containsString="0" minDate="2017-01-09T00:00:00" maxDate="2017-04-21T00:00:00"/>
    </cacheField>
    <cacheField name="Parte" numFmtId="0">
      <sharedItems containsBlank="1"/>
    </cacheField>
    <cacheField name="Hora inicio " numFmtId="0">
      <sharedItems containsSemiMixedTypes="0" containsDate="1" containsString="0" containsMixedTypes="1" minDate="1899-12-31T00:31:04" maxDate="1899-12-30T23:00:00"/>
    </cacheField>
    <cacheField name="Hora fin" numFmtId="0">
      <sharedItems containsSemiMixedTypes="0" containsDate="1" containsString="0" containsMixedTypes="1" minDate="1899-12-31T00:05:04" maxDate="1899-12-30T19:00:00"/>
    </cacheField>
    <cacheField name="Horas" numFmtId="164">
      <sharedItems containsSemiMixedTypes="0" containsString="0" containsNumber="1" minValue="2" maxValue="17.5"/>
    </cacheField>
    <cacheField name="Trabajadores" numFmtId="0">
      <sharedItems/>
    </cacheField>
    <cacheField name="Nº Trabajadores" numFmtId="1">
      <sharedItems containsSemiMixedTypes="0" containsString="0" containsNumber="1" containsInteger="1" minValue="2" maxValue="7"/>
    </cacheField>
    <cacheField name="Lugar " numFmtId="0">
      <sharedItems count="10">
        <s v="Museo"/>
        <s v="IPV Palace"/>
        <s v="CC La Loma"/>
        <s v="CRMF San Fernando"/>
        <s v="Endesa Maestranza"/>
        <s v="Antequera Golf"/>
        <s v="Hotel Sultán"/>
        <s v="Pasión Café"/>
        <s v="Airbus"/>
        <s v="Ghotel Costa del Sol"/>
      </sharedItems>
    </cacheField>
    <cacheField name="Total Horas" numFmtId="2">
      <sharedItems containsSemiMixedTypes="0" containsString="0" containsNumber="1" minValue="4" maxValue="7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4">
  <r>
    <d v="2017-01-09T00:00:00"/>
    <m/>
    <n v="8"/>
    <n v="18"/>
    <n v="9"/>
    <s v="Javi, Raúl, Pablo y Jesús"/>
    <n v="4"/>
    <x v="0"/>
    <n v="36"/>
  </r>
  <r>
    <d v="2017-01-10T00:00:00"/>
    <m/>
    <n v="19"/>
    <n v="7"/>
    <n v="11"/>
    <s v="Javi, Raúl, Pablo y Jesús"/>
    <n v="4"/>
    <x v="0"/>
    <n v="44"/>
  </r>
  <r>
    <d v="2017-01-11T00:00:00"/>
    <m/>
    <n v="19"/>
    <n v="7"/>
    <n v="11"/>
    <s v="Javi, Raúl, Pablo y Jesús"/>
    <n v="4"/>
    <x v="0"/>
    <n v="44"/>
  </r>
  <r>
    <d v="2017-01-13T00:00:00"/>
    <m/>
    <n v="19"/>
    <n v="7"/>
    <n v="11"/>
    <s v="Javi, Raúl, Pablo y Jesús"/>
    <n v="4"/>
    <x v="0"/>
    <n v="44"/>
  </r>
  <r>
    <d v="2017-01-16T00:00:00"/>
    <m/>
    <n v="8"/>
    <n v="18"/>
    <n v="9"/>
    <s v="Raúl, Jesús y Pablo"/>
    <n v="3"/>
    <x v="0"/>
    <n v="27"/>
  </r>
  <r>
    <d v="2017-01-17T00:00:00"/>
    <m/>
    <n v="19"/>
    <n v="7"/>
    <n v="11"/>
    <s v="Raúl, Jesús y Pablo"/>
    <n v="3"/>
    <x v="0"/>
    <n v="33"/>
  </r>
  <r>
    <d v="2017-01-18T00:00:00"/>
    <m/>
    <n v="19"/>
    <n v="7"/>
    <n v="11"/>
    <s v="Raúl, Jesús y Pablo"/>
    <n v="3"/>
    <x v="0"/>
    <n v="33"/>
  </r>
  <r>
    <d v="2017-01-19T00:00:00"/>
    <m/>
    <n v="19.5"/>
    <n v="6"/>
    <n v="9.5"/>
    <s v="Raúl, Jesús y Pablo"/>
    <n v="3"/>
    <x v="0"/>
    <n v="28.5"/>
  </r>
  <r>
    <d v="2017-01-23T00:00:00"/>
    <m/>
    <n v="9"/>
    <n v="20"/>
    <n v="10"/>
    <s v="Raúl y Pablo"/>
    <n v="2"/>
    <x v="1"/>
    <n v="20"/>
  </r>
  <r>
    <d v="2017-01-24T00:00:00"/>
    <m/>
    <n v="10"/>
    <n v="18"/>
    <n v="7"/>
    <s v="Raúl y Pablo"/>
    <n v="2"/>
    <x v="1"/>
    <n v="14"/>
  </r>
  <r>
    <d v="2017-01-25T00:00:00"/>
    <m/>
    <n v="9"/>
    <n v="19.5"/>
    <n v="9.5"/>
    <s v="Raúl y Pablo"/>
    <n v="2"/>
    <x v="1"/>
    <n v="19"/>
  </r>
  <r>
    <d v="2017-01-26T00:00:00"/>
    <m/>
    <n v="7.5"/>
    <n v="19"/>
    <n v="10.5"/>
    <s v="Raúl y Pablo"/>
    <n v="2"/>
    <x v="1"/>
    <n v="21"/>
  </r>
  <r>
    <d v="2017-01-27T00:00:00"/>
    <m/>
    <n v="8"/>
    <n v="18"/>
    <n v="9"/>
    <s v="Raúl y Pablo"/>
    <n v="2"/>
    <x v="1"/>
    <n v="18"/>
  </r>
  <r>
    <d v="2017-01-30T00:00:00"/>
    <m/>
    <n v="8"/>
    <n v="16.5"/>
    <n v="7.5"/>
    <s v="Raúl y Pablo"/>
    <n v="2"/>
    <x v="1"/>
    <n v="15"/>
  </r>
  <r>
    <d v="2017-01-23T00:00:00"/>
    <s v="06_17"/>
    <n v="9"/>
    <n v="19"/>
    <n v="9"/>
    <s v="Javi, Salva, Michel y Jesús"/>
    <n v="4"/>
    <x v="2"/>
    <n v="36"/>
  </r>
  <r>
    <d v="2017-01-24T00:00:00"/>
    <s v="07_17"/>
    <n v="8"/>
    <n v="19"/>
    <n v="10"/>
    <s v="Javi, Salva, Michel y Jesús"/>
    <n v="4"/>
    <x v="2"/>
    <n v="40"/>
  </r>
  <r>
    <d v="2017-01-25T00:00:00"/>
    <s v="08_17"/>
    <n v="8"/>
    <n v="19"/>
    <n v="10"/>
    <s v="Javi, Salva, Michel y Jesús"/>
    <n v="4"/>
    <x v="2"/>
    <n v="40"/>
  </r>
  <r>
    <d v="2017-01-26T00:00:00"/>
    <s v="09_17"/>
    <n v="8"/>
    <n v="19"/>
    <n v="10"/>
    <s v="Jesús, Salva y Michel"/>
    <n v="3"/>
    <x v="2"/>
    <n v="30"/>
  </r>
  <r>
    <d v="2017-01-29T00:00:00"/>
    <s v="10_17"/>
    <n v="8"/>
    <n v="19"/>
    <n v="10"/>
    <s v="Alfredo, Javi, Jesús, Raúl, Pablo, Michel y Salva"/>
    <n v="7"/>
    <x v="2"/>
    <n v="70"/>
  </r>
  <r>
    <d v="2017-01-30T00:00:00"/>
    <s v="11_17"/>
    <n v="8"/>
    <n v="12"/>
    <n v="3"/>
    <s v="Javi, Jesús, Michel y Salva"/>
    <n v="4"/>
    <x v="2"/>
    <n v="12"/>
  </r>
  <r>
    <d v="2017-01-31T00:00:00"/>
    <s v="05_17"/>
    <n v="22"/>
    <n v="6.5"/>
    <n v="7.5"/>
    <s v="Jesús, Pablo y Michel"/>
    <n v="3"/>
    <x v="3"/>
    <n v="22.5"/>
  </r>
  <r>
    <d v="2017-02-01T00:00:00"/>
    <s v="12_17"/>
    <n v="23"/>
    <n v="8"/>
    <n v="8"/>
    <s v="Javi, Jesús, Michel, Salva y Pablo"/>
    <n v="5"/>
    <x v="2"/>
    <n v="40"/>
  </r>
  <r>
    <d v="2017-02-02T00:00:00"/>
    <s v="13_17"/>
    <n v="23"/>
    <n v="8"/>
    <n v="8"/>
    <s v="Javi, Jesús, Michel, Salva y Pablo"/>
    <n v="5"/>
    <x v="2"/>
    <n v="40"/>
  </r>
  <r>
    <d v="2017-02-03T00:00:00"/>
    <s v="13_17"/>
    <n v="23"/>
    <n v="8"/>
    <n v="8"/>
    <s v="Alfredo, Michel, Salva y Pablo"/>
    <n v="4"/>
    <x v="2"/>
    <n v="32"/>
  </r>
  <r>
    <d v="2017-02-06T00:00:00"/>
    <s v="13_17"/>
    <n v="23"/>
    <n v="7"/>
    <n v="7"/>
    <s v="Salva, Pablo, Michel y Jesús"/>
    <n v="4"/>
    <x v="2"/>
    <n v="28"/>
  </r>
  <r>
    <d v="2017-02-07T00:00:00"/>
    <s v="13_17"/>
    <n v="23"/>
    <n v="6"/>
    <n v="6"/>
    <s v="Salva, Pablo, Michel y Jesús"/>
    <n v="4"/>
    <x v="2"/>
    <n v="24"/>
  </r>
  <r>
    <d v="2017-02-09T00:00:00"/>
    <s v="14_17"/>
    <n v="8"/>
    <n v="20"/>
    <n v="11"/>
    <s v="Jesús Pablo Michel Salva"/>
    <n v="4"/>
    <x v="2"/>
    <n v="44"/>
  </r>
  <r>
    <d v="2017-02-10T00:00:00"/>
    <s v="14_17"/>
    <n v="8"/>
    <n v="14"/>
    <n v="5"/>
    <s v="Pablo Michel Salva"/>
    <n v="3"/>
    <x v="2"/>
    <n v="15"/>
  </r>
  <r>
    <d v="2017-02-13T00:00:00"/>
    <s v="14_17"/>
    <n v="9"/>
    <n v="19"/>
    <n v="9"/>
    <s v="Pablo Jesús Raúl Michel Salva"/>
    <n v="5"/>
    <x v="2"/>
    <n v="45"/>
  </r>
  <r>
    <d v="2017-02-14T00:00:00"/>
    <s v="14_17"/>
    <n v="8"/>
    <n v="19.5"/>
    <n v="10.5"/>
    <s v="Pablo Jesús Raúl Michel Salva"/>
    <n v="5"/>
    <x v="2"/>
    <n v="52.5"/>
  </r>
  <r>
    <d v="2017-02-15T00:00:00"/>
    <s v="14_17"/>
    <n v="8"/>
    <n v="19.5"/>
    <n v="10.5"/>
    <s v="Pablo Jesús Raúl Michel Salva"/>
    <n v="5"/>
    <x v="2"/>
    <n v="52.5"/>
  </r>
  <r>
    <d v="2017-02-16T00:00:00"/>
    <s v="14_17"/>
    <n v="8"/>
    <n v="19.5"/>
    <n v="10.5"/>
    <s v="Pablo Jesús Raúl Michel Salva"/>
    <n v="5"/>
    <x v="2"/>
    <n v="52.5"/>
  </r>
  <r>
    <d v="2017-02-17T00:00:00"/>
    <s v="14_17"/>
    <n v="8"/>
    <n v="17"/>
    <n v="8"/>
    <s v="Pablo Jesús Raúl Michel Salva"/>
    <n v="5"/>
    <x v="2"/>
    <n v="40"/>
  </r>
  <r>
    <d v="2017-02-21T00:00:00"/>
    <s v="xx_xx"/>
    <n v="15"/>
    <n v="18"/>
    <n v="2"/>
    <s v="Raúl y Javi"/>
    <n v="2"/>
    <x v="4"/>
    <n v="4"/>
  </r>
  <r>
    <d v="2017-02-20T00:00:00"/>
    <s v="15_17"/>
    <n v="8"/>
    <n v="19"/>
    <n v="10"/>
    <s v="Michel, Jesús, Pablo y Salva"/>
    <n v="4"/>
    <x v="2"/>
    <n v="40"/>
  </r>
  <r>
    <d v="2017-02-21T00:00:00"/>
    <s v="15_17"/>
    <n v="8"/>
    <n v="16"/>
    <n v="7"/>
    <s v="Michel, Jesús, Pablo y Salva"/>
    <n v="4"/>
    <x v="2"/>
    <n v="28"/>
  </r>
  <r>
    <d v="2017-02-22T00:00:00"/>
    <s v="15_17"/>
    <n v="23"/>
    <n v="7"/>
    <n v="7"/>
    <s v="Michel, Jesús, Pablo, Salva, Raúl y Javi"/>
    <n v="6"/>
    <x v="2"/>
    <n v="42"/>
  </r>
  <r>
    <d v="2017-02-23T00:00:00"/>
    <s v="15_17"/>
    <n v="23"/>
    <n v="7"/>
    <n v="7"/>
    <s v="Michel, Jesús, Pablo, Salva y Raúl"/>
    <n v="5"/>
    <x v="2"/>
    <n v="35"/>
  </r>
  <r>
    <d v="2017-02-27T00:00:00"/>
    <s v="16_17"/>
    <n v="22.5"/>
    <n v="7"/>
    <n v="7.5"/>
    <s v="Michel, Jesús, Pablo, Salva y Raúl"/>
    <n v="5"/>
    <x v="2"/>
    <n v="37.5"/>
  </r>
  <r>
    <d v="2017-02-28T00:00:00"/>
    <s v="16_17"/>
    <n v="17"/>
    <n v="2.5"/>
    <n v="8.5"/>
    <s v="Michel, Jesús, Pablo, Salva y Raúl"/>
    <n v="5"/>
    <x v="2"/>
    <n v="42.5"/>
  </r>
  <r>
    <d v="2017-03-01T00:00:00"/>
    <s v="16_17"/>
    <n v="23"/>
    <n v="5"/>
    <n v="5"/>
    <s v="Michel, Jesús, Pablo, Salva y Raúl"/>
    <n v="5"/>
    <x v="2"/>
    <n v="25"/>
  </r>
  <r>
    <d v="2017-03-02T00:00:00"/>
    <s v="16_17"/>
    <n v="23"/>
    <n v="7"/>
    <n v="7"/>
    <s v="Michel, Jesús, Pablo, Salva y Raúl"/>
    <n v="5"/>
    <x v="2"/>
    <n v="35"/>
  </r>
  <r>
    <d v="2017-03-06T00:00:00"/>
    <s v="18_17"/>
    <n v="23"/>
    <n v="7"/>
    <n v="8"/>
    <s v="Raúl, Salva, Michel y Pablo"/>
    <n v="4"/>
    <x v="2"/>
    <n v="32"/>
  </r>
  <r>
    <d v="2017-03-07T00:00:00"/>
    <s v="18_17"/>
    <n v="23"/>
    <n v="7"/>
    <n v="8"/>
    <s v="Michel, Pablo y Salva"/>
    <n v="3"/>
    <x v="2"/>
    <n v="24"/>
  </r>
  <r>
    <d v="2017-03-08T00:00:00"/>
    <s v="18_17"/>
    <n v="23"/>
    <n v="7"/>
    <n v="8"/>
    <s v="Michel, Pablo y Salva"/>
    <n v="3"/>
    <x v="2"/>
    <n v="24"/>
  </r>
  <r>
    <d v="2017-03-08T00:00:00"/>
    <s v="17_17"/>
    <n v="9"/>
    <n v="17.5"/>
    <n v="7.5"/>
    <s v="Raúl y Jesús"/>
    <n v="2"/>
    <x v="1"/>
    <n v="15"/>
  </r>
  <r>
    <d v="2017-03-09T00:00:00"/>
    <s v="17_17"/>
    <n v="9.5"/>
    <n v="18.5"/>
    <n v="8"/>
    <s v="Raúl y Jesús"/>
    <n v="2"/>
    <x v="1"/>
    <n v="16"/>
  </r>
  <r>
    <d v="2017-03-09T00:00:00"/>
    <s v="18_17"/>
    <n v="23"/>
    <n v="7"/>
    <n v="8"/>
    <s v="Michel, Pablo y Salva"/>
    <n v="3"/>
    <x v="2"/>
    <n v="24"/>
  </r>
  <r>
    <d v="2017-03-13T00:00:00"/>
    <s v="19_17"/>
    <n v="9"/>
    <n v="19"/>
    <n v="8"/>
    <s v="Raúl y Pablo"/>
    <n v="2"/>
    <x v="1"/>
    <n v="16"/>
  </r>
  <r>
    <d v="2017-03-13T00:00:00"/>
    <s v="20_17"/>
    <n v="23"/>
    <n v="8"/>
    <n v="9"/>
    <s v="Jesús y Salva"/>
    <n v="2"/>
    <x v="2"/>
    <n v="18"/>
  </r>
  <r>
    <d v="2017-03-14T00:00:00"/>
    <s v="19_17"/>
    <n v="10"/>
    <n v="19"/>
    <n v="8"/>
    <s v="Raúl y Pablo"/>
    <n v="2"/>
    <x v="1"/>
    <n v="16"/>
  </r>
  <r>
    <d v="2017-03-14T00:00:00"/>
    <s v="20_17"/>
    <n v="23"/>
    <n v="8"/>
    <n v="9"/>
    <s v="Jesús y Salva"/>
    <n v="2"/>
    <x v="2"/>
    <n v="18"/>
  </r>
  <r>
    <d v="2017-03-15T00:00:00"/>
    <s v="20_17"/>
    <n v="23"/>
    <n v="7"/>
    <n v="8"/>
    <s v="Raúl, Jesús, Pablo y Salva"/>
    <n v="4"/>
    <x v="2"/>
    <n v="32"/>
  </r>
  <r>
    <d v="2017-03-16T00:00:00"/>
    <s v="20_17"/>
    <n v="23"/>
    <n v="6"/>
    <n v="7"/>
    <s v="Raúl, Jesús, Pablo y Salva"/>
    <n v="4"/>
    <x v="2"/>
    <n v="28"/>
  </r>
  <r>
    <d v="2017-03-20T00:00:00"/>
    <s v="21_17"/>
    <n v="23"/>
    <n v="7"/>
    <n v="8"/>
    <s v="Raúl, Jesús, Pablo, Salva y Michel"/>
    <n v="5"/>
    <x v="2"/>
    <n v="40"/>
  </r>
  <r>
    <d v="2017-03-21T00:00:00"/>
    <s v="21_17"/>
    <n v="23"/>
    <n v="7"/>
    <n v="8"/>
    <s v="Raúl, Jesús, Pablo, Salva y Michel"/>
    <n v="5"/>
    <x v="2"/>
    <n v="40"/>
  </r>
  <r>
    <d v="2017-03-22T00:00:00"/>
    <s v="21_17"/>
    <n v="23"/>
    <n v="7"/>
    <n v="8"/>
    <s v="Raúl, Jesús, Pablo, Salva y Michel"/>
    <n v="5"/>
    <x v="2"/>
    <n v="40"/>
  </r>
  <r>
    <d v="2017-03-23T00:00:00"/>
    <s v="21_17"/>
    <n v="23"/>
    <n v="7"/>
    <n v="8"/>
    <s v="Raúl, Jesús, Pablo, Salva y Michel"/>
    <n v="5"/>
    <x v="2"/>
    <n v="40"/>
  </r>
  <r>
    <d v="2017-03-24T00:00:00"/>
    <s v="21_17"/>
    <n v="23"/>
    <n v="6"/>
    <n v="7"/>
    <s v="Raúl, Jesús, Pablo, Salva y Michel"/>
    <n v="5"/>
    <x v="2"/>
    <n v="35"/>
  </r>
  <r>
    <d v="2017-03-27T00:00:00"/>
    <s v="22_17"/>
    <d v="1899-12-30T23:00:00"/>
    <d v="1899-12-30T07:00:00"/>
    <n v="8"/>
    <s v="Jesús, Michel y Salva"/>
    <n v="3"/>
    <x v="2"/>
    <n v="24"/>
  </r>
  <r>
    <d v="2017-03-27T00:00:00"/>
    <s v="23_17"/>
    <d v="1899-12-30T23:00:00"/>
    <d v="1899-12-30T07:00:00"/>
    <n v="8"/>
    <s v="Pablo y Raúl"/>
    <n v="2"/>
    <x v="5"/>
    <n v="16"/>
  </r>
  <r>
    <d v="2017-03-28T00:00:00"/>
    <s v="22_17"/>
    <d v="1899-12-30T23:00:00"/>
    <d v="1899-12-30T09:00:00"/>
    <n v="10"/>
    <s v="Jesús, Michel y Salva"/>
    <n v="3"/>
    <x v="2"/>
    <n v="30"/>
  </r>
  <r>
    <d v="2017-03-28T00:00:00"/>
    <s v="23_17"/>
    <d v="1899-12-30T23:00:00"/>
    <d v="1899-12-30T07:00:00"/>
    <n v="8"/>
    <s v="Pablo y Raúl"/>
    <n v="2"/>
    <x v="5"/>
    <n v="16"/>
  </r>
  <r>
    <d v="2017-03-29T00:00:00"/>
    <s v="22_17"/>
    <d v="1899-12-30T23:00:00"/>
    <d v="1899-12-30T08:30:00"/>
    <n v="9.5"/>
    <s v="Jesús, Michel y Salva"/>
    <n v="3"/>
    <x v="2"/>
    <n v="28.5"/>
  </r>
  <r>
    <d v="2017-03-29T00:00:00"/>
    <s v="23_17"/>
    <d v="1899-12-30T23:00:00"/>
    <d v="1899-12-30T08:00:00"/>
    <n v="9"/>
    <s v="Pablo y Raúl"/>
    <n v="2"/>
    <x v="5"/>
    <n v="18"/>
  </r>
  <r>
    <d v="2017-03-30T00:00:00"/>
    <s v="22_17"/>
    <d v="1899-12-30T23:00:00"/>
    <d v="1899-12-30T07:30:00"/>
    <n v="8.5"/>
    <s v="Alfredo, Michel y Salva"/>
    <n v="3"/>
    <x v="2"/>
    <n v="25.5"/>
  </r>
  <r>
    <d v="2017-03-30T00:00:00"/>
    <s v="23_17"/>
    <d v="1899-12-30T23:00:00"/>
    <d v="1899-12-30T07:30:00"/>
    <n v="8.5"/>
    <s v="Pablo y Raúl"/>
    <n v="2"/>
    <x v="5"/>
    <n v="17"/>
  </r>
  <r>
    <d v="2017-03-31T00:00:00"/>
    <s v="22_17"/>
    <d v="1899-12-30T23:00:00"/>
    <d v="1899-12-30T09:00:00"/>
    <n v="10"/>
    <s v="Alfredo, Michel, Jesús y Salva"/>
    <n v="4"/>
    <x v="2"/>
    <n v="40"/>
  </r>
  <r>
    <d v="2017-03-31T00:00:00"/>
    <s v="23_17"/>
    <d v="1899-12-30T23:00:00"/>
    <d v="1899-12-30T07:00:00"/>
    <n v="8"/>
    <s v="Pablo y Raúl"/>
    <n v="2"/>
    <x v="5"/>
    <n v="16"/>
  </r>
  <r>
    <d v="2017-04-03T00:00:00"/>
    <s v="24_17"/>
    <d v="1899-12-30T20:00:00"/>
    <d v="1899-12-30T08:00:00"/>
    <n v="12"/>
    <s v="Pablo y Raúl"/>
    <n v="2"/>
    <x v="6"/>
    <n v="24"/>
  </r>
  <r>
    <d v="2017-04-05T00:00:00"/>
    <s v="25_17"/>
    <d v="1899-12-30T23:00:00"/>
    <d v="1899-12-30T09:00:00"/>
    <n v="10"/>
    <s v="Pablo y Raúl"/>
    <n v="2"/>
    <x v="7"/>
    <n v="20"/>
  </r>
  <r>
    <d v="2017-04-06T00:00:00"/>
    <s v="26_17"/>
    <d v="1899-12-30T23:00:00"/>
    <d v="1899-12-30T06:30:00"/>
    <n v="7.5"/>
    <s v="Pablo y Raúl"/>
    <n v="2"/>
    <x v="5"/>
    <n v="15"/>
  </r>
  <r>
    <d v="2017-04-04T00:00:00"/>
    <s v="27_17"/>
    <d v="1899-12-30T18:00:00"/>
    <d v="1899-12-30T07:00:00"/>
    <n v="12"/>
    <s v="Alfredo, Jesús, Michel y Salva"/>
    <n v="4"/>
    <x v="8"/>
    <n v="48"/>
  </r>
  <r>
    <d v="2017-04-05T00:00:00"/>
    <s v="27_17"/>
    <d v="1899-12-30T18:00:00"/>
    <d v="1899-12-30T07:00:00"/>
    <n v="12"/>
    <s v="Alfredo, Jesús, Michel y Salva"/>
    <n v="4"/>
    <x v="8"/>
    <n v="48"/>
  </r>
  <r>
    <d v="2017-04-06T00:00:00"/>
    <s v="27_17"/>
    <d v="1899-12-30T14:00:00"/>
    <d v="1899-12-30T00:30:00"/>
    <n v="9.5"/>
    <s v="Alfredo, Jesús, Michel y Salva"/>
    <n v="4"/>
    <x v="8"/>
    <n v="38"/>
  </r>
  <r>
    <d v="2017-04-07T00:00:00"/>
    <s v="27_17"/>
    <d v="1899-12-30T14:00:00"/>
    <d v="1899-12-30T08:30:00"/>
    <n v="17.5"/>
    <s v="Alfredo, Jesús, Michel y Salva"/>
    <n v="4"/>
    <x v="8"/>
    <n v="70"/>
  </r>
  <r>
    <d v="2017-04-17T00:00:00"/>
    <s v="28_17"/>
    <d v="1899-12-30T21:30:00"/>
    <d v="1899-12-30T07:00:00"/>
    <n v="9.5"/>
    <s v="Pablo y Raúl"/>
    <n v="2"/>
    <x v="9"/>
    <n v="19"/>
  </r>
  <r>
    <d v="2017-04-18T00:00:00"/>
    <s v="28_17"/>
    <d v="1899-12-30T22:30:00"/>
    <d v="1899-12-30T06:00:00"/>
    <n v="7.5"/>
    <s v="Pablo y Raúl"/>
    <n v="2"/>
    <x v="9"/>
    <n v="15"/>
  </r>
  <r>
    <d v="2017-04-19T00:00:00"/>
    <s v="28_17"/>
    <d v="1899-12-30T23:00:00"/>
    <d v="1899-12-30T06:30:00"/>
    <n v="7.5"/>
    <s v="Pablo y Raúl"/>
    <n v="2"/>
    <x v="9"/>
    <n v="15"/>
  </r>
  <r>
    <d v="2017-04-20T00:00:00"/>
    <s v="28_17"/>
    <d v="1899-12-30T23:00:00"/>
    <d v="1899-12-30T07:00:00"/>
    <n v="8"/>
    <s v="Pablo y Raúl"/>
    <n v="2"/>
    <x v="9"/>
    <n v="16"/>
  </r>
  <r>
    <d v="2017-04-17T00:00:00"/>
    <s v="29_17"/>
    <d v="1899-12-30T12:00:00"/>
    <d v="1899-12-30T19:00:00"/>
    <n v="6"/>
    <s v="Jesús y Michel"/>
    <n v="2"/>
    <x v="2"/>
    <n v="12"/>
  </r>
  <r>
    <d v="2017-04-18T00:00:00"/>
    <s v="29_17"/>
    <d v="1899-12-30T08:00:00"/>
    <d v="1899-12-30T19:00:00"/>
    <n v="10"/>
    <s v="Jesús y Michel"/>
    <n v="2"/>
    <x v="2"/>
    <n v="20"/>
  </r>
  <r>
    <d v="2017-04-19T00:00:00"/>
    <s v="29_17"/>
    <d v="1899-12-30T23:00:00"/>
    <d v="1899-12-30T07:00:00"/>
    <n v="8"/>
    <s v="Jesús, Michel y Salva"/>
    <n v="3"/>
    <x v="2"/>
    <n v="24"/>
  </r>
  <r>
    <d v="2017-04-20T00:00:00"/>
    <s v="29_17"/>
    <d v="1899-12-30T23:00:00"/>
    <d v="1899-12-30T03:30:00"/>
    <n v="4.5"/>
    <s v="Jesús, Michel y Salva"/>
    <n v="3"/>
    <x v="2"/>
    <n v="1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2"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14" firstHeaderRow="1" firstDataRow="1" firstDataCol="1"/>
  <pivotFields count="9">
    <pivotField numFmtId="14" subtotalTop="0" showAll="0"/>
    <pivotField subtotalTop="0" showAll="0"/>
    <pivotField subtotalTop="0" showAll="0"/>
    <pivotField subtotalTop="0" showAll="0"/>
    <pivotField numFmtId="164" showAll="0"/>
    <pivotField subtotalTop="0" showAll="0"/>
    <pivotField numFmtId="1" subtotalTop="0" showAll="0"/>
    <pivotField axis="axisRow" subtotalTop="0" showAll="0">
      <items count="11">
        <item x="8"/>
        <item x="5"/>
        <item x="2"/>
        <item x="3"/>
        <item x="4"/>
        <item x="9"/>
        <item x="6"/>
        <item x="1"/>
        <item x="0"/>
        <item x="7"/>
        <item t="default"/>
      </items>
    </pivotField>
    <pivotField dataField="1" numFmtId="164" subtotalTop="0" showAll="0"/>
  </pivotFields>
  <rowFields count="1">
    <field x="7"/>
  </rowFields>
  <rowItems count="11">
    <i>
      <x/>
    </i>
    <i>
      <x v="1"/>
    </i>
    <i>
      <x v="2"/>
    </i>
    <i>
      <x v="3"/>
    </i>
    <i>
      <x v="4"/>
    </i>
    <i>
      <x v="5"/>
    </i>
    <i>
      <x v="6"/>
    </i>
    <i>
      <x v="7"/>
    </i>
    <i>
      <x v="8"/>
    </i>
    <i>
      <x v="9"/>
    </i>
    <i t="grand">
      <x/>
    </i>
  </rowItems>
  <colItems count="1">
    <i/>
  </colItems>
  <dataFields count="1">
    <dataField name="Suma de Total Horas" fld="8"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4"/>
  <sheetViews>
    <sheetView tabSelected="1" workbookViewId="0">
      <selection activeCell="A14" sqref="A14"/>
    </sheetView>
  </sheetViews>
  <sheetFormatPr baseColWidth="10" defaultRowHeight="15" x14ac:dyDescent="0.25"/>
  <cols>
    <col min="1" max="1" width="18.85546875" bestFit="1" customWidth="1"/>
    <col min="2" max="2" width="19" bestFit="1" customWidth="1"/>
  </cols>
  <sheetData>
    <row r="3" spans="1:2" x14ac:dyDescent="0.25">
      <c r="A3" s="11" t="s">
        <v>82</v>
      </c>
      <c r="B3" t="s">
        <v>85</v>
      </c>
    </row>
    <row r="4" spans="1:2" x14ac:dyDescent="0.25">
      <c r="A4" s="12" t="s">
        <v>69</v>
      </c>
      <c r="B4" s="13">
        <v>204</v>
      </c>
    </row>
    <row r="5" spans="1:2" x14ac:dyDescent="0.25">
      <c r="A5" s="12" t="s">
        <v>60</v>
      </c>
      <c r="B5" s="13">
        <v>98</v>
      </c>
    </row>
    <row r="6" spans="1:2" x14ac:dyDescent="0.25">
      <c r="A6" s="12" t="s">
        <v>7</v>
      </c>
      <c r="B6" s="13">
        <v>1591</v>
      </c>
    </row>
    <row r="7" spans="1:2" x14ac:dyDescent="0.25">
      <c r="A7" s="12" t="s">
        <v>17</v>
      </c>
      <c r="B7" s="13">
        <v>22.5</v>
      </c>
    </row>
    <row r="8" spans="1:2" x14ac:dyDescent="0.25">
      <c r="A8" s="12" t="s">
        <v>29</v>
      </c>
      <c r="B8" s="13">
        <v>4</v>
      </c>
    </row>
    <row r="9" spans="1:2" x14ac:dyDescent="0.25">
      <c r="A9" s="12" t="s">
        <v>71</v>
      </c>
      <c r="B9" s="13">
        <v>65</v>
      </c>
    </row>
    <row r="10" spans="1:2" x14ac:dyDescent="0.25">
      <c r="A10" s="12" t="s">
        <v>64</v>
      </c>
      <c r="B10" s="13">
        <v>24</v>
      </c>
    </row>
    <row r="11" spans="1:2" x14ac:dyDescent="0.25">
      <c r="A11" s="12" t="s">
        <v>4</v>
      </c>
      <c r="B11" s="13">
        <v>170</v>
      </c>
    </row>
    <row r="12" spans="1:2" x14ac:dyDescent="0.25">
      <c r="A12" s="12" t="s">
        <v>1</v>
      </c>
      <c r="B12" s="13">
        <v>289.5</v>
      </c>
    </row>
    <row r="13" spans="1:2" x14ac:dyDescent="0.25">
      <c r="A13" s="12" t="s">
        <v>65</v>
      </c>
      <c r="B13" s="13">
        <v>20</v>
      </c>
    </row>
    <row r="14" spans="1:2" x14ac:dyDescent="0.25">
      <c r="A14" s="12" t="s">
        <v>83</v>
      </c>
      <c r="B14" s="13">
        <v>2488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zoomScale="85" zoomScaleNormal="85" workbookViewId="0">
      <pane ySplit="1" topLeftCell="A2" activePane="bottomLeft" state="frozen"/>
      <selection pane="bottomLeft" activeCell="D1" sqref="A1:XFD1"/>
    </sheetView>
  </sheetViews>
  <sheetFormatPr baseColWidth="10" defaultRowHeight="15" x14ac:dyDescent="0.25"/>
  <cols>
    <col min="1" max="1" width="12.42578125" customWidth="1"/>
    <col min="2" max="2" width="6.42578125" customWidth="1"/>
    <col min="3" max="4" width="13.7109375" customWidth="1"/>
    <col min="5" max="5" width="13.5703125" customWidth="1"/>
    <col min="6" max="6" width="46.140625" customWidth="1"/>
    <col min="7" max="7" width="16.85546875" style="8" customWidth="1"/>
    <col min="8" max="8" width="40.7109375" customWidth="1"/>
    <col min="9" max="9" width="20.5703125" customWidth="1"/>
  </cols>
  <sheetData>
    <row r="1" spans="1:9" s="15" customFormat="1" x14ac:dyDescent="0.25">
      <c r="A1" s="14" t="s">
        <v>35</v>
      </c>
      <c r="B1" s="14" t="s">
        <v>39</v>
      </c>
      <c r="C1" s="14" t="s">
        <v>36</v>
      </c>
      <c r="D1" s="14" t="s">
        <v>37</v>
      </c>
      <c r="E1" s="14" t="s">
        <v>84</v>
      </c>
      <c r="F1" s="14" t="s">
        <v>40</v>
      </c>
      <c r="G1" s="7" t="s">
        <v>76</v>
      </c>
      <c r="H1" s="14" t="s">
        <v>51</v>
      </c>
      <c r="I1" s="14" t="s">
        <v>38</v>
      </c>
    </row>
    <row r="2" spans="1:9" x14ac:dyDescent="0.25">
      <c r="A2" s="1">
        <v>42744</v>
      </c>
      <c r="C2" s="3">
        <v>8</v>
      </c>
      <c r="D2" s="3">
        <v>18</v>
      </c>
      <c r="E2" s="3">
        <f>IF(SUM(D2,-C2)&lt;0,SUM(SUM(D2,-C2,),23),SUM(D2,-C2,-1))</f>
        <v>9</v>
      </c>
      <c r="F2" t="s">
        <v>0</v>
      </c>
      <c r="G2" s="8">
        <v>4</v>
      </c>
      <c r="H2" t="s">
        <v>1</v>
      </c>
      <c r="I2" s="10">
        <f>G2*E2</f>
        <v>36</v>
      </c>
    </row>
    <row r="3" spans="1:9" x14ac:dyDescent="0.25">
      <c r="A3" s="1">
        <v>42745</v>
      </c>
      <c r="C3" s="3">
        <v>19</v>
      </c>
      <c r="D3" s="3">
        <v>7</v>
      </c>
      <c r="E3" s="3">
        <f t="shared" ref="E3:E42" si="0">IF(SUM(D3,-C3)&lt;0,SUM(SUM(D3,-C3,),23),SUM(D3,-C3,-1))</f>
        <v>11</v>
      </c>
      <c r="F3" t="s">
        <v>0</v>
      </c>
      <c r="G3" s="8">
        <v>4</v>
      </c>
      <c r="H3" t="s">
        <v>1</v>
      </c>
      <c r="I3" s="10">
        <f t="shared" ref="I3:I66" si="1">G3*E3</f>
        <v>44</v>
      </c>
    </row>
    <row r="4" spans="1:9" x14ac:dyDescent="0.25">
      <c r="A4" s="1">
        <v>42746</v>
      </c>
      <c r="C4" s="3">
        <v>19</v>
      </c>
      <c r="D4" s="3">
        <v>7</v>
      </c>
      <c r="E4" s="3">
        <f t="shared" si="0"/>
        <v>11</v>
      </c>
      <c r="F4" t="s">
        <v>0</v>
      </c>
      <c r="G4" s="8">
        <v>4</v>
      </c>
      <c r="H4" t="s">
        <v>1</v>
      </c>
      <c r="I4" s="10">
        <f t="shared" si="1"/>
        <v>44</v>
      </c>
    </row>
    <row r="5" spans="1:9" x14ac:dyDescent="0.25">
      <c r="A5" s="1">
        <v>42748</v>
      </c>
      <c r="C5" s="3">
        <v>19</v>
      </c>
      <c r="D5" s="3">
        <v>7</v>
      </c>
      <c r="E5" s="3">
        <f t="shared" si="0"/>
        <v>11</v>
      </c>
      <c r="F5" t="s">
        <v>0</v>
      </c>
      <c r="G5" s="8">
        <v>4</v>
      </c>
      <c r="H5" t="s">
        <v>1</v>
      </c>
      <c r="I5" s="10">
        <f t="shared" si="1"/>
        <v>44</v>
      </c>
    </row>
    <row r="6" spans="1:9" x14ac:dyDescent="0.25">
      <c r="A6" s="1">
        <v>42751</v>
      </c>
      <c r="C6" s="3">
        <v>8</v>
      </c>
      <c r="D6" s="3">
        <v>18</v>
      </c>
      <c r="E6" s="3">
        <f t="shared" si="0"/>
        <v>9</v>
      </c>
      <c r="F6" t="s">
        <v>2</v>
      </c>
      <c r="G6" s="8">
        <v>3</v>
      </c>
      <c r="H6" t="s">
        <v>1</v>
      </c>
      <c r="I6" s="10">
        <f t="shared" si="1"/>
        <v>27</v>
      </c>
    </row>
    <row r="7" spans="1:9" x14ac:dyDescent="0.25">
      <c r="A7" s="1">
        <v>42752</v>
      </c>
      <c r="C7" s="3">
        <v>19</v>
      </c>
      <c r="D7" s="3">
        <v>7</v>
      </c>
      <c r="E7" s="3">
        <f t="shared" si="0"/>
        <v>11</v>
      </c>
      <c r="F7" t="s">
        <v>2</v>
      </c>
      <c r="G7" s="8">
        <v>3</v>
      </c>
      <c r="H7" t="s">
        <v>1</v>
      </c>
      <c r="I7" s="10">
        <f t="shared" si="1"/>
        <v>33</v>
      </c>
    </row>
    <row r="8" spans="1:9" x14ac:dyDescent="0.25">
      <c r="A8" s="1">
        <v>42753</v>
      </c>
      <c r="C8" s="3">
        <v>19</v>
      </c>
      <c r="D8" s="3">
        <v>7</v>
      </c>
      <c r="E8" s="3">
        <f t="shared" si="0"/>
        <v>11</v>
      </c>
      <c r="F8" t="s">
        <v>2</v>
      </c>
      <c r="G8" s="8">
        <v>3</v>
      </c>
      <c r="H8" t="s">
        <v>1</v>
      </c>
      <c r="I8" s="10">
        <f t="shared" si="1"/>
        <v>33</v>
      </c>
    </row>
    <row r="9" spans="1:9" x14ac:dyDescent="0.25">
      <c r="A9" s="1">
        <v>42754</v>
      </c>
      <c r="C9" s="3">
        <v>19.5</v>
      </c>
      <c r="D9" s="3">
        <v>6</v>
      </c>
      <c r="E9" s="3">
        <f t="shared" si="0"/>
        <v>9.5</v>
      </c>
      <c r="F9" t="s">
        <v>2</v>
      </c>
      <c r="G9" s="8">
        <v>3</v>
      </c>
      <c r="H9" t="s">
        <v>1</v>
      </c>
      <c r="I9" s="10">
        <f t="shared" si="1"/>
        <v>28.5</v>
      </c>
    </row>
    <row r="10" spans="1:9" x14ac:dyDescent="0.25">
      <c r="A10" s="1">
        <v>42758</v>
      </c>
      <c r="C10" s="3">
        <v>9</v>
      </c>
      <c r="D10" s="3">
        <v>20</v>
      </c>
      <c r="E10" s="3">
        <f t="shared" si="0"/>
        <v>10</v>
      </c>
      <c r="F10" t="s">
        <v>3</v>
      </c>
      <c r="G10" s="8">
        <v>2</v>
      </c>
      <c r="H10" t="s">
        <v>4</v>
      </c>
      <c r="I10" s="10">
        <f t="shared" si="1"/>
        <v>20</v>
      </c>
    </row>
    <row r="11" spans="1:9" x14ac:dyDescent="0.25">
      <c r="A11" s="1">
        <v>42759</v>
      </c>
      <c r="C11" s="3">
        <v>10</v>
      </c>
      <c r="D11" s="3">
        <v>18</v>
      </c>
      <c r="E11" s="3">
        <f t="shared" si="0"/>
        <v>7</v>
      </c>
      <c r="F11" t="s">
        <v>3</v>
      </c>
      <c r="G11" s="8">
        <v>2</v>
      </c>
      <c r="H11" t="s">
        <v>4</v>
      </c>
      <c r="I11" s="10">
        <f t="shared" si="1"/>
        <v>14</v>
      </c>
    </row>
    <row r="12" spans="1:9" x14ac:dyDescent="0.25">
      <c r="A12" s="1">
        <v>42760</v>
      </c>
      <c r="C12" s="3">
        <v>9</v>
      </c>
      <c r="D12" s="3">
        <v>19.5</v>
      </c>
      <c r="E12" s="3">
        <f t="shared" si="0"/>
        <v>9.5</v>
      </c>
      <c r="F12" t="s">
        <v>3</v>
      </c>
      <c r="G12" s="8">
        <v>2</v>
      </c>
      <c r="H12" t="s">
        <v>4</v>
      </c>
      <c r="I12" s="10">
        <f t="shared" si="1"/>
        <v>19</v>
      </c>
    </row>
    <row r="13" spans="1:9" x14ac:dyDescent="0.25">
      <c r="A13" s="1">
        <v>42761</v>
      </c>
      <c r="C13" s="3">
        <v>7.5</v>
      </c>
      <c r="D13" s="3">
        <v>19</v>
      </c>
      <c r="E13" s="3">
        <f t="shared" si="0"/>
        <v>10.5</v>
      </c>
      <c r="F13" t="s">
        <v>3</v>
      </c>
      <c r="G13" s="8">
        <v>2</v>
      </c>
      <c r="H13" t="s">
        <v>4</v>
      </c>
      <c r="I13" s="10">
        <f t="shared" si="1"/>
        <v>21</v>
      </c>
    </row>
    <row r="14" spans="1:9" x14ac:dyDescent="0.25">
      <c r="A14" s="1">
        <v>42762</v>
      </c>
      <c r="C14" s="3">
        <v>8</v>
      </c>
      <c r="D14" s="3">
        <v>18</v>
      </c>
      <c r="E14" s="3">
        <f t="shared" si="0"/>
        <v>9</v>
      </c>
      <c r="F14" t="s">
        <v>3</v>
      </c>
      <c r="G14" s="8">
        <v>2</v>
      </c>
      <c r="H14" t="s">
        <v>4</v>
      </c>
      <c r="I14" s="10">
        <f t="shared" si="1"/>
        <v>18</v>
      </c>
    </row>
    <row r="15" spans="1:9" x14ac:dyDescent="0.25">
      <c r="A15" s="1">
        <v>42765</v>
      </c>
      <c r="C15" s="3">
        <v>8</v>
      </c>
      <c r="D15" s="3">
        <v>16.5</v>
      </c>
      <c r="E15" s="3">
        <f t="shared" si="0"/>
        <v>7.5</v>
      </c>
      <c r="F15" t="s">
        <v>3</v>
      </c>
      <c r="G15" s="8">
        <v>2</v>
      </c>
      <c r="H15" t="s">
        <v>4</v>
      </c>
      <c r="I15" s="10">
        <f t="shared" si="1"/>
        <v>15</v>
      </c>
    </row>
    <row r="16" spans="1:9" x14ac:dyDescent="0.25">
      <c r="A16" s="1">
        <v>42758</v>
      </c>
      <c r="B16" t="s">
        <v>5</v>
      </c>
      <c r="C16" s="3">
        <v>9</v>
      </c>
      <c r="D16" s="3">
        <v>19</v>
      </c>
      <c r="E16" s="3">
        <f t="shared" si="0"/>
        <v>9</v>
      </c>
      <c r="F16" t="s">
        <v>6</v>
      </c>
      <c r="G16" s="8">
        <v>4</v>
      </c>
      <c r="H16" t="s">
        <v>7</v>
      </c>
      <c r="I16" s="10">
        <f t="shared" si="1"/>
        <v>36</v>
      </c>
    </row>
    <row r="17" spans="1:9" x14ac:dyDescent="0.25">
      <c r="A17" s="1">
        <v>42759</v>
      </c>
      <c r="B17" t="s">
        <v>8</v>
      </c>
      <c r="C17" s="3">
        <v>8</v>
      </c>
      <c r="D17" s="3">
        <v>19</v>
      </c>
      <c r="E17" s="3">
        <f t="shared" si="0"/>
        <v>10</v>
      </c>
      <c r="F17" t="s">
        <v>6</v>
      </c>
      <c r="G17" s="8">
        <v>4</v>
      </c>
      <c r="H17" t="s">
        <v>7</v>
      </c>
      <c r="I17" s="10">
        <f t="shared" si="1"/>
        <v>40</v>
      </c>
    </row>
    <row r="18" spans="1:9" x14ac:dyDescent="0.25">
      <c r="A18" s="1">
        <v>42760</v>
      </c>
      <c r="B18" t="s">
        <v>9</v>
      </c>
      <c r="C18" s="3">
        <v>8</v>
      </c>
      <c r="D18" s="3">
        <v>19</v>
      </c>
      <c r="E18" s="3">
        <f t="shared" si="0"/>
        <v>10</v>
      </c>
      <c r="F18" t="s">
        <v>6</v>
      </c>
      <c r="G18" s="8">
        <v>4</v>
      </c>
      <c r="H18" t="s">
        <v>7</v>
      </c>
      <c r="I18" s="10">
        <f t="shared" si="1"/>
        <v>40</v>
      </c>
    </row>
    <row r="19" spans="1:9" x14ac:dyDescent="0.25">
      <c r="A19" s="1">
        <v>42761</v>
      </c>
      <c r="B19" t="s">
        <v>10</v>
      </c>
      <c r="C19" s="3">
        <v>8</v>
      </c>
      <c r="D19" s="3">
        <v>19</v>
      </c>
      <c r="E19" s="3">
        <f t="shared" si="0"/>
        <v>10</v>
      </c>
      <c r="F19" t="s">
        <v>11</v>
      </c>
      <c r="G19" s="8">
        <v>3</v>
      </c>
      <c r="H19" t="s">
        <v>7</v>
      </c>
      <c r="I19" s="10">
        <f t="shared" si="1"/>
        <v>30</v>
      </c>
    </row>
    <row r="20" spans="1:9" x14ac:dyDescent="0.25">
      <c r="A20" s="1">
        <v>42764</v>
      </c>
      <c r="B20" t="s">
        <v>12</v>
      </c>
      <c r="C20" s="3">
        <v>8</v>
      </c>
      <c r="D20" s="3">
        <v>19</v>
      </c>
      <c r="E20" s="3">
        <f t="shared" si="0"/>
        <v>10</v>
      </c>
      <c r="F20" t="s">
        <v>50</v>
      </c>
      <c r="G20" s="8">
        <v>7</v>
      </c>
      <c r="H20" t="s">
        <v>7</v>
      </c>
      <c r="I20" s="10">
        <f t="shared" si="1"/>
        <v>70</v>
      </c>
    </row>
    <row r="21" spans="1:9" x14ac:dyDescent="0.25">
      <c r="A21" s="1">
        <v>42765</v>
      </c>
      <c r="B21" t="s">
        <v>13</v>
      </c>
      <c r="C21" s="3">
        <v>8</v>
      </c>
      <c r="D21" s="3">
        <v>12</v>
      </c>
      <c r="E21" s="3">
        <f t="shared" si="0"/>
        <v>3</v>
      </c>
      <c r="F21" t="s">
        <v>14</v>
      </c>
      <c r="G21" s="8">
        <v>4</v>
      </c>
      <c r="H21" t="s">
        <v>7</v>
      </c>
      <c r="I21" s="10">
        <f t="shared" si="1"/>
        <v>12</v>
      </c>
    </row>
    <row r="22" spans="1:9" x14ac:dyDescent="0.25">
      <c r="A22" s="1">
        <v>42766</v>
      </c>
      <c r="B22" t="s">
        <v>15</v>
      </c>
      <c r="C22" s="3">
        <v>22</v>
      </c>
      <c r="D22" s="3">
        <v>6.5</v>
      </c>
      <c r="E22" s="3">
        <f t="shared" si="0"/>
        <v>7.5</v>
      </c>
      <c r="F22" t="s">
        <v>16</v>
      </c>
      <c r="G22" s="8">
        <v>3</v>
      </c>
      <c r="H22" t="s">
        <v>17</v>
      </c>
      <c r="I22" s="10">
        <f t="shared" si="1"/>
        <v>22.5</v>
      </c>
    </row>
    <row r="23" spans="1:9" x14ac:dyDescent="0.25">
      <c r="A23" s="1">
        <v>42767</v>
      </c>
      <c r="B23" s="2" t="s">
        <v>18</v>
      </c>
      <c r="C23" s="3">
        <v>23</v>
      </c>
      <c r="D23" s="3">
        <v>8</v>
      </c>
      <c r="E23" s="3">
        <f t="shared" si="0"/>
        <v>8</v>
      </c>
      <c r="F23" t="s">
        <v>19</v>
      </c>
      <c r="G23" s="8">
        <v>5</v>
      </c>
      <c r="H23" t="s">
        <v>7</v>
      </c>
      <c r="I23" s="10">
        <f t="shared" si="1"/>
        <v>40</v>
      </c>
    </row>
    <row r="24" spans="1:9" x14ac:dyDescent="0.25">
      <c r="A24" s="1">
        <v>42768</v>
      </c>
      <c r="B24" t="s">
        <v>20</v>
      </c>
      <c r="C24" s="3">
        <v>23</v>
      </c>
      <c r="D24" s="3">
        <v>8</v>
      </c>
      <c r="E24" s="3">
        <f t="shared" si="0"/>
        <v>8</v>
      </c>
      <c r="F24" t="s">
        <v>19</v>
      </c>
      <c r="G24" s="8">
        <v>5</v>
      </c>
      <c r="H24" t="s">
        <v>7</v>
      </c>
      <c r="I24" s="10">
        <f t="shared" si="1"/>
        <v>40</v>
      </c>
    </row>
    <row r="25" spans="1:9" x14ac:dyDescent="0.25">
      <c r="A25" s="1">
        <v>42769</v>
      </c>
      <c r="B25" t="s">
        <v>20</v>
      </c>
      <c r="C25" s="3">
        <v>23</v>
      </c>
      <c r="D25" s="3">
        <v>8</v>
      </c>
      <c r="E25" s="3">
        <f t="shared" si="0"/>
        <v>8</v>
      </c>
      <c r="F25" t="s">
        <v>21</v>
      </c>
      <c r="G25" s="8">
        <v>4</v>
      </c>
      <c r="H25" t="s">
        <v>7</v>
      </c>
      <c r="I25" s="10">
        <f t="shared" si="1"/>
        <v>32</v>
      </c>
    </row>
    <row r="26" spans="1:9" x14ac:dyDescent="0.25">
      <c r="A26" s="1">
        <v>42772</v>
      </c>
      <c r="B26" t="s">
        <v>20</v>
      </c>
      <c r="C26" s="3">
        <v>23</v>
      </c>
      <c r="D26" s="3">
        <v>7</v>
      </c>
      <c r="E26" s="3">
        <f t="shared" si="0"/>
        <v>7</v>
      </c>
      <c r="F26" t="s">
        <v>22</v>
      </c>
      <c r="G26" s="8">
        <v>4</v>
      </c>
      <c r="H26" t="s">
        <v>7</v>
      </c>
      <c r="I26" s="10">
        <f t="shared" si="1"/>
        <v>28</v>
      </c>
    </row>
    <row r="27" spans="1:9" x14ac:dyDescent="0.25">
      <c r="A27" s="1">
        <v>42773</v>
      </c>
      <c r="B27" t="s">
        <v>20</v>
      </c>
      <c r="C27" s="3">
        <v>23</v>
      </c>
      <c r="D27" s="3">
        <v>6</v>
      </c>
      <c r="E27" s="3">
        <f t="shared" si="0"/>
        <v>6</v>
      </c>
      <c r="F27" t="s">
        <v>22</v>
      </c>
      <c r="G27" s="8">
        <v>4</v>
      </c>
      <c r="H27" t="s">
        <v>7</v>
      </c>
      <c r="I27" s="10">
        <f t="shared" si="1"/>
        <v>24</v>
      </c>
    </row>
    <row r="28" spans="1:9" x14ac:dyDescent="0.25">
      <c r="A28" s="1">
        <v>42775</v>
      </c>
      <c r="B28" t="s">
        <v>23</v>
      </c>
      <c r="C28" s="3">
        <v>8</v>
      </c>
      <c r="D28" s="3">
        <v>20</v>
      </c>
      <c r="E28" s="3">
        <f t="shared" si="0"/>
        <v>11</v>
      </c>
      <c r="F28" t="s">
        <v>24</v>
      </c>
      <c r="G28" s="8">
        <v>4</v>
      </c>
      <c r="H28" t="s">
        <v>7</v>
      </c>
      <c r="I28" s="10">
        <f t="shared" si="1"/>
        <v>44</v>
      </c>
    </row>
    <row r="29" spans="1:9" x14ac:dyDescent="0.25">
      <c r="A29" s="1">
        <v>42776</v>
      </c>
      <c r="B29" t="s">
        <v>23</v>
      </c>
      <c r="C29" s="3">
        <v>8</v>
      </c>
      <c r="D29" s="3">
        <v>14</v>
      </c>
      <c r="E29" s="3">
        <f t="shared" si="0"/>
        <v>5</v>
      </c>
      <c r="F29" t="s">
        <v>25</v>
      </c>
      <c r="G29" s="8">
        <v>3</v>
      </c>
      <c r="H29" t="s">
        <v>7</v>
      </c>
      <c r="I29" s="10">
        <f t="shared" si="1"/>
        <v>15</v>
      </c>
    </row>
    <row r="30" spans="1:9" x14ac:dyDescent="0.25">
      <c r="A30" s="1">
        <v>42779</v>
      </c>
      <c r="B30" t="s">
        <v>23</v>
      </c>
      <c r="C30" s="3">
        <v>9</v>
      </c>
      <c r="D30" s="3">
        <v>19</v>
      </c>
      <c r="E30" s="3">
        <f t="shared" si="0"/>
        <v>9</v>
      </c>
      <c r="F30" t="s">
        <v>26</v>
      </c>
      <c r="G30" s="8">
        <v>5</v>
      </c>
      <c r="H30" t="s">
        <v>7</v>
      </c>
      <c r="I30" s="10">
        <f t="shared" si="1"/>
        <v>45</v>
      </c>
    </row>
    <row r="31" spans="1:9" x14ac:dyDescent="0.25">
      <c r="A31" s="1">
        <v>42780</v>
      </c>
      <c r="B31" t="s">
        <v>23</v>
      </c>
      <c r="C31" s="3">
        <v>8</v>
      </c>
      <c r="D31" s="3">
        <v>19.5</v>
      </c>
      <c r="E31" s="3">
        <f t="shared" si="0"/>
        <v>10.5</v>
      </c>
      <c r="F31" t="s">
        <v>26</v>
      </c>
      <c r="G31" s="8">
        <v>5</v>
      </c>
      <c r="H31" t="s">
        <v>7</v>
      </c>
      <c r="I31" s="10">
        <f t="shared" si="1"/>
        <v>52.5</v>
      </c>
    </row>
    <row r="32" spans="1:9" x14ac:dyDescent="0.25">
      <c r="A32" s="1">
        <v>42781</v>
      </c>
      <c r="B32" t="s">
        <v>23</v>
      </c>
      <c r="C32" s="3">
        <v>8</v>
      </c>
      <c r="D32" s="3">
        <v>19.5</v>
      </c>
      <c r="E32" s="3">
        <f t="shared" si="0"/>
        <v>10.5</v>
      </c>
      <c r="F32" t="s">
        <v>26</v>
      </c>
      <c r="G32" s="8">
        <v>5</v>
      </c>
      <c r="H32" t="s">
        <v>7</v>
      </c>
      <c r="I32" s="10">
        <f t="shared" si="1"/>
        <v>52.5</v>
      </c>
    </row>
    <row r="33" spans="1:9" x14ac:dyDescent="0.25">
      <c r="A33" s="1">
        <v>42782</v>
      </c>
      <c r="B33" t="s">
        <v>23</v>
      </c>
      <c r="C33" s="3">
        <v>8</v>
      </c>
      <c r="D33" s="3">
        <v>19.5</v>
      </c>
      <c r="E33" s="3">
        <f t="shared" si="0"/>
        <v>10.5</v>
      </c>
      <c r="F33" t="s">
        <v>26</v>
      </c>
      <c r="G33" s="8">
        <v>5</v>
      </c>
      <c r="H33" t="s">
        <v>7</v>
      </c>
      <c r="I33" s="10">
        <f t="shared" si="1"/>
        <v>52.5</v>
      </c>
    </row>
    <row r="34" spans="1:9" x14ac:dyDescent="0.25">
      <c r="A34" s="1">
        <v>42783</v>
      </c>
      <c r="B34" t="s">
        <v>23</v>
      </c>
      <c r="C34" s="3">
        <v>8</v>
      </c>
      <c r="D34" s="3">
        <v>17</v>
      </c>
      <c r="E34" s="3">
        <f t="shared" si="0"/>
        <v>8</v>
      </c>
      <c r="F34" t="s">
        <v>26</v>
      </c>
      <c r="G34" s="8">
        <v>5</v>
      </c>
      <c r="H34" t="s">
        <v>7</v>
      </c>
      <c r="I34" s="10">
        <f t="shared" si="1"/>
        <v>40</v>
      </c>
    </row>
    <row r="35" spans="1:9" x14ac:dyDescent="0.25">
      <c r="A35" s="1">
        <v>42787</v>
      </c>
      <c r="B35" t="s">
        <v>27</v>
      </c>
      <c r="C35" s="3">
        <v>15</v>
      </c>
      <c r="D35" s="3">
        <v>18</v>
      </c>
      <c r="E35" s="3">
        <f t="shared" si="0"/>
        <v>2</v>
      </c>
      <c r="F35" t="s">
        <v>28</v>
      </c>
      <c r="G35" s="8">
        <v>2</v>
      </c>
      <c r="H35" t="s">
        <v>29</v>
      </c>
      <c r="I35" s="10">
        <f t="shared" si="1"/>
        <v>4</v>
      </c>
    </row>
    <row r="36" spans="1:9" x14ac:dyDescent="0.25">
      <c r="A36" s="1">
        <v>42786</v>
      </c>
      <c r="B36" t="s">
        <v>30</v>
      </c>
      <c r="C36" s="3">
        <v>8</v>
      </c>
      <c r="D36" s="3">
        <v>19</v>
      </c>
      <c r="E36" s="3">
        <f t="shared" si="0"/>
        <v>10</v>
      </c>
      <c r="F36" t="s">
        <v>31</v>
      </c>
      <c r="G36" s="8">
        <v>4</v>
      </c>
      <c r="H36" t="s">
        <v>7</v>
      </c>
      <c r="I36" s="10">
        <f t="shared" si="1"/>
        <v>40</v>
      </c>
    </row>
    <row r="37" spans="1:9" x14ac:dyDescent="0.25">
      <c r="A37" s="1">
        <v>42787</v>
      </c>
      <c r="B37" t="s">
        <v>30</v>
      </c>
      <c r="C37" s="3">
        <v>8</v>
      </c>
      <c r="D37" s="3">
        <v>16</v>
      </c>
      <c r="E37" s="3">
        <f t="shared" si="0"/>
        <v>7</v>
      </c>
      <c r="F37" t="s">
        <v>31</v>
      </c>
      <c r="G37" s="8">
        <v>4</v>
      </c>
      <c r="H37" t="s">
        <v>7</v>
      </c>
      <c r="I37" s="10">
        <f t="shared" si="1"/>
        <v>28</v>
      </c>
    </row>
    <row r="38" spans="1:9" x14ac:dyDescent="0.25">
      <c r="A38" s="1">
        <v>42788</v>
      </c>
      <c r="B38" t="s">
        <v>30</v>
      </c>
      <c r="C38" s="3">
        <v>23</v>
      </c>
      <c r="D38" s="3">
        <v>7</v>
      </c>
      <c r="E38" s="3">
        <f t="shared" si="0"/>
        <v>7</v>
      </c>
      <c r="F38" t="s">
        <v>32</v>
      </c>
      <c r="G38" s="8">
        <v>6</v>
      </c>
      <c r="H38" t="s">
        <v>7</v>
      </c>
      <c r="I38" s="10">
        <f t="shared" si="1"/>
        <v>42</v>
      </c>
    </row>
    <row r="39" spans="1:9" x14ac:dyDescent="0.25">
      <c r="A39" s="1">
        <v>42789</v>
      </c>
      <c r="B39" t="s">
        <v>30</v>
      </c>
      <c r="C39" s="3">
        <v>23</v>
      </c>
      <c r="D39" s="3">
        <v>7</v>
      </c>
      <c r="E39" s="3">
        <f t="shared" si="0"/>
        <v>7</v>
      </c>
      <c r="F39" t="s">
        <v>33</v>
      </c>
      <c r="G39" s="8">
        <v>5</v>
      </c>
      <c r="H39" t="s">
        <v>7</v>
      </c>
      <c r="I39" s="10">
        <f t="shared" si="1"/>
        <v>35</v>
      </c>
    </row>
    <row r="40" spans="1:9" x14ac:dyDescent="0.25">
      <c r="A40" s="1">
        <v>42793</v>
      </c>
      <c r="B40" t="s">
        <v>34</v>
      </c>
      <c r="C40" s="3">
        <v>22.5</v>
      </c>
      <c r="D40" s="3">
        <v>7</v>
      </c>
      <c r="E40" s="3">
        <f t="shared" si="0"/>
        <v>7.5</v>
      </c>
      <c r="F40" t="s">
        <v>33</v>
      </c>
      <c r="G40" s="8">
        <v>5</v>
      </c>
      <c r="H40" t="s">
        <v>7</v>
      </c>
      <c r="I40" s="10">
        <f t="shared" si="1"/>
        <v>37.5</v>
      </c>
    </row>
    <row r="41" spans="1:9" x14ac:dyDescent="0.25">
      <c r="A41" s="1">
        <v>42794</v>
      </c>
      <c r="B41" t="s">
        <v>34</v>
      </c>
      <c r="C41" s="3">
        <v>17</v>
      </c>
      <c r="D41" s="3">
        <v>2.5</v>
      </c>
      <c r="E41" s="3">
        <f t="shared" si="0"/>
        <v>8.5</v>
      </c>
      <c r="F41" t="s">
        <v>33</v>
      </c>
      <c r="G41" s="8">
        <v>5</v>
      </c>
      <c r="H41" t="s">
        <v>7</v>
      </c>
      <c r="I41" s="10">
        <f t="shared" si="1"/>
        <v>42.5</v>
      </c>
    </row>
    <row r="42" spans="1:9" x14ac:dyDescent="0.25">
      <c r="A42" s="1">
        <v>42795</v>
      </c>
      <c r="B42" t="s">
        <v>34</v>
      </c>
      <c r="C42" s="3">
        <v>23</v>
      </c>
      <c r="D42" s="3">
        <v>5</v>
      </c>
      <c r="E42" s="3">
        <f t="shared" si="0"/>
        <v>5</v>
      </c>
      <c r="F42" t="s">
        <v>33</v>
      </c>
      <c r="G42" s="8">
        <v>5</v>
      </c>
      <c r="H42" t="s">
        <v>7</v>
      </c>
      <c r="I42" s="10">
        <f t="shared" si="1"/>
        <v>25</v>
      </c>
    </row>
    <row r="43" spans="1:9" ht="14.25" customHeight="1" x14ac:dyDescent="0.25">
      <c r="A43" s="1">
        <v>42796</v>
      </c>
      <c r="B43" t="s">
        <v>34</v>
      </c>
      <c r="C43" s="3">
        <v>23</v>
      </c>
      <c r="D43" s="3">
        <v>7</v>
      </c>
      <c r="E43" s="3">
        <f>IF(SUM(D43,-C43)&lt;0,SUM(SUM(D43,-C43,),23),SUM(D43,-C43,-1))</f>
        <v>7</v>
      </c>
      <c r="F43" t="s">
        <v>33</v>
      </c>
      <c r="G43" s="8">
        <v>5</v>
      </c>
      <c r="H43" t="s">
        <v>7</v>
      </c>
      <c r="I43" s="10">
        <f t="shared" si="1"/>
        <v>35</v>
      </c>
    </row>
    <row r="44" spans="1:9" ht="14.25" customHeight="1" x14ac:dyDescent="0.25">
      <c r="A44" s="1">
        <v>42800</v>
      </c>
      <c r="B44" t="s">
        <v>45</v>
      </c>
      <c r="C44" s="3">
        <v>23</v>
      </c>
      <c r="D44" s="3">
        <v>7</v>
      </c>
      <c r="E44" s="5">
        <v>8</v>
      </c>
      <c r="F44" t="s">
        <v>43</v>
      </c>
      <c r="G44" s="9">
        <v>4</v>
      </c>
      <c r="H44" t="s">
        <v>7</v>
      </c>
      <c r="I44" s="10">
        <f t="shared" si="1"/>
        <v>32</v>
      </c>
    </row>
    <row r="45" spans="1:9" ht="14.25" customHeight="1" x14ac:dyDescent="0.25">
      <c r="A45" s="1">
        <v>42801</v>
      </c>
      <c r="B45" t="s">
        <v>45</v>
      </c>
      <c r="C45" s="3">
        <v>23</v>
      </c>
      <c r="D45" s="3">
        <v>7</v>
      </c>
      <c r="E45" s="3">
        <v>8</v>
      </c>
      <c r="F45" t="s">
        <v>44</v>
      </c>
      <c r="G45" s="8">
        <v>3</v>
      </c>
      <c r="H45" t="s">
        <v>7</v>
      </c>
      <c r="I45" s="10">
        <f t="shared" si="1"/>
        <v>24</v>
      </c>
    </row>
    <row r="46" spans="1:9" x14ac:dyDescent="0.25">
      <c r="A46" s="1">
        <v>42802</v>
      </c>
      <c r="B46" t="s">
        <v>45</v>
      </c>
      <c r="C46" s="3">
        <v>23</v>
      </c>
      <c r="D46" s="3">
        <v>7</v>
      </c>
      <c r="E46" s="3">
        <v>8</v>
      </c>
      <c r="F46" t="s">
        <v>44</v>
      </c>
      <c r="G46" s="8">
        <v>3</v>
      </c>
      <c r="H46" t="s">
        <v>7</v>
      </c>
      <c r="I46" s="10">
        <f t="shared" si="1"/>
        <v>24</v>
      </c>
    </row>
    <row r="47" spans="1:9" x14ac:dyDescent="0.25">
      <c r="A47" s="1">
        <v>42802</v>
      </c>
      <c r="B47" t="s">
        <v>41</v>
      </c>
      <c r="C47" s="3">
        <v>9</v>
      </c>
      <c r="D47" s="3">
        <v>17.5</v>
      </c>
      <c r="E47" s="3">
        <f>IF(SUM(D47,-C47)&lt;0,SUM(SUM(D47,-C47,),23),SUM(D47,-C47,-1))</f>
        <v>7.5</v>
      </c>
      <c r="F47" t="s">
        <v>42</v>
      </c>
      <c r="G47" s="8">
        <v>2</v>
      </c>
      <c r="H47" t="s">
        <v>4</v>
      </c>
      <c r="I47" s="10">
        <f t="shared" si="1"/>
        <v>15</v>
      </c>
    </row>
    <row r="48" spans="1:9" x14ac:dyDescent="0.25">
      <c r="A48" s="1">
        <v>42803</v>
      </c>
      <c r="B48" t="s">
        <v>41</v>
      </c>
      <c r="C48" s="3">
        <v>9.5</v>
      </c>
      <c r="D48" s="3">
        <v>18.5</v>
      </c>
      <c r="E48" s="3">
        <f>IF(SUM(D48,-C48)&lt;0,SUM(SUM(D48,-C48,),23),SUM(D48,-C48,-1))</f>
        <v>8</v>
      </c>
      <c r="F48" t="s">
        <v>42</v>
      </c>
      <c r="G48" s="8">
        <v>2</v>
      </c>
      <c r="H48" t="s">
        <v>4</v>
      </c>
      <c r="I48" s="10">
        <f t="shared" si="1"/>
        <v>16</v>
      </c>
    </row>
    <row r="49" spans="1:9" x14ac:dyDescent="0.25">
      <c r="A49" s="1">
        <v>42803</v>
      </c>
      <c r="B49" t="s">
        <v>45</v>
      </c>
      <c r="C49" s="3">
        <v>23</v>
      </c>
      <c r="D49" s="3">
        <v>7</v>
      </c>
      <c r="E49" s="3">
        <v>8</v>
      </c>
      <c r="F49" t="s">
        <v>44</v>
      </c>
      <c r="G49" s="8">
        <v>3</v>
      </c>
      <c r="H49" t="s">
        <v>7</v>
      </c>
      <c r="I49" s="10">
        <f t="shared" si="1"/>
        <v>24</v>
      </c>
    </row>
    <row r="50" spans="1:9" x14ac:dyDescent="0.25">
      <c r="A50" s="1">
        <v>42807</v>
      </c>
      <c r="B50" t="s">
        <v>46</v>
      </c>
      <c r="C50" s="3">
        <v>9</v>
      </c>
      <c r="D50" s="3">
        <v>19</v>
      </c>
      <c r="E50" s="3">
        <v>8</v>
      </c>
      <c r="F50" t="s">
        <v>3</v>
      </c>
      <c r="G50" s="8">
        <v>2</v>
      </c>
      <c r="H50" t="s">
        <v>4</v>
      </c>
      <c r="I50" s="10">
        <f t="shared" si="1"/>
        <v>16</v>
      </c>
    </row>
    <row r="51" spans="1:9" x14ac:dyDescent="0.25">
      <c r="A51" s="1">
        <v>42807</v>
      </c>
      <c r="B51" t="s">
        <v>47</v>
      </c>
      <c r="C51" s="3">
        <v>23</v>
      </c>
      <c r="D51" s="3">
        <v>8</v>
      </c>
      <c r="E51" s="3">
        <v>9</v>
      </c>
      <c r="F51" t="s">
        <v>48</v>
      </c>
      <c r="G51" s="8">
        <v>2</v>
      </c>
      <c r="H51" t="s">
        <v>7</v>
      </c>
      <c r="I51" s="10">
        <f t="shared" si="1"/>
        <v>18</v>
      </c>
    </row>
    <row r="52" spans="1:9" x14ac:dyDescent="0.25">
      <c r="A52" s="1">
        <v>42808</v>
      </c>
      <c r="B52" t="s">
        <v>46</v>
      </c>
      <c r="C52" s="3">
        <v>10</v>
      </c>
      <c r="D52" s="3">
        <v>19</v>
      </c>
      <c r="E52" s="3">
        <v>8</v>
      </c>
      <c r="F52" t="s">
        <v>3</v>
      </c>
      <c r="G52" s="8">
        <v>2</v>
      </c>
      <c r="H52" t="s">
        <v>4</v>
      </c>
      <c r="I52" s="10">
        <f t="shared" si="1"/>
        <v>16</v>
      </c>
    </row>
    <row r="53" spans="1:9" x14ac:dyDescent="0.25">
      <c r="A53" s="1">
        <v>42808</v>
      </c>
      <c r="B53" t="s">
        <v>47</v>
      </c>
      <c r="C53" s="3">
        <v>23</v>
      </c>
      <c r="D53" s="3">
        <v>8</v>
      </c>
      <c r="E53" s="3">
        <v>9</v>
      </c>
      <c r="F53" t="s">
        <v>48</v>
      </c>
      <c r="G53" s="8">
        <v>2</v>
      </c>
      <c r="H53" t="s">
        <v>7</v>
      </c>
      <c r="I53" s="10">
        <f t="shared" si="1"/>
        <v>18</v>
      </c>
    </row>
    <row r="54" spans="1:9" x14ac:dyDescent="0.25">
      <c r="A54" s="1">
        <v>42809</v>
      </c>
      <c r="B54" t="s">
        <v>47</v>
      </c>
      <c r="C54" s="3">
        <v>23</v>
      </c>
      <c r="D54" s="3">
        <v>7</v>
      </c>
      <c r="E54" s="3">
        <v>8</v>
      </c>
      <c r="F54" t="s">
        <v>49</v>
      </c>
      <c r="G54" s="8">
        <v>4</v>
      </c>
      <c r="H54" t="s">
        <v>7</v>
      </c>
      <c r="I54" s="10">
        <f t="shared" si="1"/>
        <v>32</v>
      </c>
    </row>
    <row r="55" spans="1:9" x14ac:dyDescent="0.25">
      <c r="A55" s="1">
        <v>42810</v>
      </c>
      <c r="B55" t="s">
        <v>47</v>
      </c>
      <c r="C55" s="3">
        <v>23</v>
      </c>
      <c r="D55" s="3">
        <v>6</v>
      </c>
      <c r="E55" s="3">
        <v>7</v>
      </c>
      <c r="F55" t="s">
        <v>49</v>
      </c>
      <c r="G55" s="8">
        <v>4</v>
      </c>
      <c r="H55" t="s">
        <v>7</v>
      </c>
      <c r="I55" s="10">
        <f t="shared" si="1"/>
        <v>28</v>
      </c>
    </row>
    <row r="56" spans="1:9" x14ac:dyDescent="0.25">
      <c r="A56" s="1">
        <v>42814</v>
      </c>
      <c r="B56" t="s">
        <v>52</v>
      </c>
      <c r="C56" s="3">
        <v>23</v>
      </c>
      <c r="D56" s="3">
        <v>7</v>
      </c>
      <c r="E56" s="3">
        <v>8</v>
      </c>
      <c r="F56" t="s">
        <v>53</v>
      </c>
      <c r="G56" s="8">
        <v>5</v>
      </c>
      <c r="H56" t="s">
        <v>7</v>
      </c>
      <c r="I56" s="10">
        <f t="shared" si="1"/>
        <v>40</v>
      </c>
    </row>
    <row r="57" spans="1:9" x14ac:dyDescent="0.25">
      <c r="A57" s="1">
        <v>42815</v>
      </c>
      <c r="B57" t="s">
        <v>52</v>
      </c>
      <c r="C57" s="3">
        <v>23</v>
      </c>
      <c r="D57" s="3">
        <v>7</v>
      </c>
      <c r="E57" s="3">
        <v>8</v>
      </c>
      <c r="F57" t="s">
        <v>53</v>
      </c>
      <c r="G57" s="8">
        <v>5</v>
      </c>
      <c r="H57" t="s">
        <v>7</v>
      </c>
      <c r="I57" s="10">
        <f t="shared" si="1"/>
        <v>40</v>
      </c>
    </row>
    <row r="58" spans="1:9" x14ac:dyDescent="0.25">
      <c r="A58" s="1">
        <v>42816</v>
      </c>
      <c r="B58" t="s">
        <v>52</v>
      </c>
      <c r="C58" s="3">
        <v>23</v>
      </c>
      <c r="D58" s="3">
        <v>7</v>
      </c>
      <c r="E58" s="3">
        <v>8</v>
      </c>
      <c r="F58" t="s">
        <v>53</v>
      </c>
      <c r="G58" s="8">
        <v>5</v>
      </c>
      <c r="H58" t="s">
        <v>7</v>
      </c>
      <c r="I58" s="10">
        <f t="shared" si="1"/>
        <v>40</v>
      </c>
    </row>
    <row r="59" spans="1:9" x14ac:dyDescent="0.25">
      <c r="A59" s="1">
        <v>42817</v>
      </c>
      <c r="B59" t="s">
        <v>52</v>
      </c>
      <c r="C59" s="3">
        <v>23</v>
      </c>
      <c r="D59" s="3">
        <v>7</v>
      </c>
      <c r="E59" s="3">
        <v>8</v>
      </c>
      <c r="F59" t="s">
        <v>53</v>
      </c>
      <c r="G59" s="8">
        <v>5</v>
      </c>
      <c r="H59" t="s">
        <v>7</v>
      </c>
      <c r="I59" s="10">
        <f t="shared" si="1"/>
        <v>40</v>
      </c>
    </row>
    <row r="60" spans="1:9" x14ac:dyDescent="0.25">
      <c r="A60" s="1">
        <v>42818</v>
      </c>
      <c r="B60" t="s">
        <v>52</v>
      </c>
      <c r="C60" s="3">
        <v>23</v>
      </c>
      <c r="D60" s="3">
        <v>6</v>
      </c>
      <c r="E60" s="3">
        <v>7</v>
      </c>
      <c r="F60" t="s">
        <v>53</v>
      </c>
      <c r="G60" s="8">
        <v>5</v>
      </c>
      <c r="H60" t="s">
        <v>7</v>
      </c>
      <c r="I60" s="10">
        <f t="shared" si="1"/>
        <v>35</v>
      </c>
    </row>
    <row r="61" spans="1:9" x14ac:dyDescent="0.25">
      <c r="A61" s="1">
        <v>42821</v>
      </c>
      <c r="B61" t="s">
        <v>54</v>
      </c>
      <c r="C61" s="6">
        <v>0.95833333333333337</v>
      </c>
      <c r="D61" s="6">
        <v>0.29166666666666669</v>
      </c>
      <c r="E61" s="3">
        <v>8</v>
      </c>
      <c r="F61" t="s">
        <v>55</v>
      </c>
      <c r="G61" s="8">
        <v>3</v>
      </c>
      <c r="H61" t="s">
        <v>7</v>
      </c>
      <c r="I61" s="10">
        <f t="shared" si="1"/>
        <v>24</v>
      </c>
    </row>
    <row r="62" spans="1:9" x14ac:dyDescent="0.25">
      <c r="A62" s="1">
        <v>42821</v>
      </c>
      <c r="B62" t="s">
        <v>58</v>
      </c>
      <c r="C62" s="6">
        <v>0.95833333333333337</v>
      </c>
      <c r="D62" s="6">
        <v>0.29166666666666669</v>
      </c>
      <c r="E62" s="3">
        <v>8</v>
      </c>
      <c r="F62" t="s">
        <v>59</v>
      </c>
      <c r="G62" s="8">
        <v>2</v>
      </c>
      <c r="H62" t="s">
        <v>60</v>
      </c>
      <c r="I62" s="10">
        <f t="shared" si="1"/>
        <v>16</v>
      </c>
    </row>
    <row r="63" spans="1:9" x14ac:dyDescent="0.25">
      <c r="A63" s="1">
        <v>42822</v>
      </c>
      <c r="B63" t="s">
        <v>54</v>
      </c>
      <c r="C63" s="6">
        <v>0.95833333333333337</v>
      </c>
      <c r="D63" s="6">
        <v>0.375</v>
      </c>
      <c r="E63" s="3">
        <v>10</v>
      </c>
      <c r="F63" t="s">
        <v>55</v>
      </c>
      <c r="G63" s="8">
        <v>3</v>
      </c>
      <c r="H63" t="s">
        <v>7</v>
      </c>
      <c r="I63" s="10">
        <f t="shared" si="1"/>
        <v>30</v>
      </c>
    </row>
    <row r="64" spans="1:9" x14ac:dyDescent="0.25">
      <c r="A64" s="1">
        <v>42822</v>
      </c>
      <c r="B64" t="s">
        <v>58</v>
      </c>
      <c r="C64" s="6">
        <v>0.95833333333333337</v>
      </c>
      <c r="D64" s="6">
        <v>0.29166666666666669</v>
      </c>
      <c r="E64" s="3">
        <v>8</v>
      </c>
      <c r="F64" t="s">
        <v>59</v>
      </c>
      <c r="G64" s="8">
        <v>2</v>
      </c>
      <c r="H64" t="s">
        <v>60</v>
      </c>
      <c r="I64" s="10">
        <f t="shared" si="1"/>
        <v>16</v>
      </c>
    </row>
    <row r="65" spans="1:9" x14ac:dyDescent="0.25">
      <c r="A65" s="1">
        <v>42823</v>
      </c>
      <c r="B65" t="s">
        <v>54</v>
      </c>
      <c r="C65" s="6">
        <v>0.95833333333333337</v>
      </c>
      <c r="D65" s="6">
        <v>0.35416666666666669</v>
      </c>
      <c r="E65" s="3">
        <v>9.5</v>
      </c>
      <c r="F65" t="s">
        <v>55</v>
      </c>
      <c r="G65" s="8">
        <v>3</v>
      </c>
      <c r="H65" t="s">
        <v>7</v>
      </c>
      <c r="I65" s="10">
        <f t="shared" si="1"/>
        <v>28.5</v>
      </c>
    </row>
    <row r="66" spans="1:9" x14ac:dyDescent="0.25">
      <c r="A66" s="1">
        <v>42823</v>
      </c>
      <c r="B66" t="s">
        <v>58</v>
      </c>
      <c r="C66" s="6">
        <v>0.95833333333333337</v>
      </c>
      <c r="D66" s="6">
        <v>0.33333333333333331</v>
      </c>
      <c r="E66" s="3">
        <v>9</v>
      </c>
      <c r="F66" t="s">
        <v>59</v>
      </c>
      <c r="G66" s="8">
        <v>2</v>
      </c>
      <c r="H66" t="s">
        <v>60</v>
      </c>
      <c r="I66" s="10">
        <f t="shared" si="1"/>
        <v>18</v>
      </c>
    </row>
    <row r="67" spans="1:9" x14ac:dyDescent="0.25">
      <c r="A67" s="1">
        <v>42824</v>
      </c>
      <c r="B67" t="s">
        <v>54</v>
      </c>
      <c r="C67" s="6">
        <v>0.95833333333333337</v>
      </c>
      <c r="D67" s="6">
        <v>0.3125</v>
      </c>
      <c r="E67" s="3">
        <v>8.5</v>
      </c>
      <c r="F67" t="s">
        <v>56</v>
      </c>
      <c r="G67" s="8">
        <v>3</v>
      </c>
      <c r="H67" t="s">
        <v>7</v>
      </c>
      <c r="I67" s="10">
        <f t="shared" ref="I67:I85" si="2">G67*E67</f>
        <v>25.5</v>
      </c>
    </row>
    <row r="68" spans="1:9" x14ac:dyDescent="0.25">
      <c r="A68" s="1">
        <v>42824</v>
      </c>
      <c r="B68" t="s">
        <v>58</v>
      </c>
      <c r="C68" s="6">
        <v>0.95833333333333337</v>
      </c>
      <c r="D68" s="6">
        <v>0.3125</v>
      </c>
      <c r="E68" s="3">
        <v>8.5</v>
      </c>
      <c r="F68" t="s">
        <v>59</v>
      </c>
      <c r="G68" s="8">
        <v>2</v>
      </c>
      <c r="H68" t="s">
        <v>60</v>
      </c>
      <c r="I68" s="10">
        <f t="shared" si="2"/>
        <v>17</v>
      </c>
    </row>
    <row r="69" spans="1:9" x14ac:dyDescent="0.25">
      <c r="A69" s="1">
        <v>42825</v>
      </c>
      <c r="B69" t="s">
        <v>54</v>
      </c>
      <c r="C69" s="6">
        <v>0.95833333333333337</v>
      </c>
      <c r="D69" s="6">
        <v>0.375</v>
      </c>
      <c r="E69" s="3">
        <v>10</v>
      </c>
      <c r="F69" t="s">
        <v>57</v>
      </c>
      <c r="G69" s="8">
        <v>4</v>
      </c>
      <c r="H69" t="s">
        <v>7</v>
      </c>
      <c r="I69" s="10">
        <f t="shared" si="2"/>
        <v>40</v>
      </c>
    </row>
    <row r="70" spans="1:9" x14ac:dyDescent="0.25">
      <c r="A70" s="1">
        <v>42825</v>
      </c>
      <c r="B70" t="s">
        <v>58</v>
      </c>
      <c r="C70" s="6">
        <v>0.95833333333333337</v>
      </c>
      <c r="D70" s="6">
        <v>0.29166666666666669</v>
      </c>
      <c r="E70" s="3">
        <v>8</v>
      </c>
      <c r="F70" t="s">
        <v>59</v>
      </c>
      <c r="G70" s="8">
        <v>2</v>
      </c>
      <c r="H70" t="s">
        <v>60</v>
      </c>
      <c r="I70" s="10">
        <f t="shared" si="2"/>
        <v>16</v>
      </c>
    </row>
    <row r="71" spans="1:9" x14ac:dyDescent="0.25">
      <c r="A71" s="1">
        <v>42828</v>
      </c>
      <c r="B71" t="s">
        <v>61</v>
      </c>
      <c r="C71" s="6">
        <v>0.83333333333333337</v>
      </c>
      <c r="D71" s="6">
        <v>0.33333333333333331</v>
      </c>
      <c r="E71" s="3">
        <v>12</v>
      </c>
      <c r="F71" t="s">
        <v>59</v>
      </c>
      <c r="G71" s="8">
        <v>2</v>
      </c>
      <c r="H71" t="s">
        <v>64</v>
      </c>
      <c r="I71" s="10">
        <f t="shared" si="2"/>
        <v>24</v>
      </c>
    </row>
    <row r="72" spans="1:9" x14ac:dyDescent="0.25">
      <c r="A72" s="1">
        <v>42830</v>
      </c>
      <c r="B72" t="s">
        <v>62</v>
      </c>
      <c r="C72" s="6">
        <v>0.95833333333333337</v>
      </c>
      <c r="D72" s="6">
        <v>0.375</v>
      </c>
      <c r="E72" s="3">
        <v>10</v>
      </c>
      <c r="F72" t="s">
        <v>59</v>
      </c>
      <c r="G72" s="8">
        <v>2</v>
      </c>
      <c r="H72" t="s">
        <v>65</v>
      </c>
      <c r="I72" s="10">
        <f t="shared" si="2"/>
        <v>20</v>
      </c>
    </row>
    <row r="73" spans="1:9" x14ac:dyDescent="0.25">
      <c r="A73" s="1">
        <v>42831</v>
      </c>
      <c r="B73" t="s">
        <v>63</v>
      </c>
      <c r="C73" s="6">
        <v>0.95833333333333337</v>
      </c>
      <c r="D73" s="6">
        <v>0.27083333333333331</v>
      </c>
      <c r="E73" s="3">
        <v>7.5</v>
      </c>
      <c r="F73" t="s">
        <v>59</v>
      </c>
      <c r="G73" s="8">
        <v>2</v>
      </c>
      <c r="H73" t="s">
        <v>66</v>
      </c>
      <c r="I73" s="10">
        <f t="shared" si="2"/>
        <v>15</v>
      </c>
    </row>
    <row r="74" spans="1:9" x14ac:dyDescent="0.25">
      <c r="A74" s="1">
        <v>42829</v>
      </c>
      <c r="B74" t="s">
        <v>68</v>
      </c>
      <c r="C74" s="6">
        <v>0.75</v>
      </c>
      <c r="D74" s="6">
        <v>0.29166666666666669</v>
      </c>
      <c r="E74" s="3">
        <v>12</v>
      </c>
      <c r="F74" t="s">
        <v>67</v>
      </c>
      <c r="G74" s="8">
        <v>4</v>
      </c>
      <c r="H74" t="s">
        <v>69</v>
      </c>
      <c r="I74" s="10">
        <f t="shared" si="2"/>
        <v>48</v>
      </c>
    </row>
    <row r="75" spans="1:9" x14ac:dyDescent="0.25">
      <c r="A75" s="1">
        <v>42830</v>
      </c>
      <c r="B75" t="s">
        <v>68</v>
      </c>
      <c r="C75" s="6">
        <v>0.75</v>
      </c>
      <c r="D75" s="6">
        <v>0.29166666666666669</v>
      </c>
      <c r="E75" s="3">
        <v>12</v>
      </c>
      <c r="F75" t="s">
        <v>67</v>
      </c>
      <c r="G75" s="8">
        <v>4</v>
      </c>
      <c r="H75" t="s">
        <v>69</v>
      </c>
      <c r="I75" s="10">
        <f t="shared" si="2"/>
        <v>48</v>
      </c>
    </row>
    <row r="76" spans="1:9" x14ac:dyDescent="0.25">
      <c r="A76" s="1">
        <v>42831</v>
      </c>
      <c r="B76" t="s">
        <v>68</v>
      </c>
      <c r="C76" s="6">
        <v>0.58333333333333337</v>
      </c>
      <c r="D76" s="6">
        <v>2.0833333333333332E-2</v>
      </c>
      <c r="E76" s="3">
        <v>9.5</v>
      </c>
      <c r="F76" t="s">
        <v>67</v>
      </c>
      <c r="G76" s="8">
        <v>4</v>
      </c>
      <c r="H76" t="s">
        <v>69</v>
      </c>
      <c r="I76" s="10">
        <f t="shared" si="2"/>
        <v>38</v>
      </c>
    </row>
    <row r="77" spans="1:9" x14ac:dyDescent="0.25">
      <c r="A77" s="1">
        <v>42832</v>
      </c>
      <c r="B77" t="s">
        <v>68</v>
      </c>
      <c r="C77" s="6">
        <v>0.58333333333333337</v>
      </c>
      <c r="D77" s="6">
        <v>0.35416666666666669</v>
      </c>
      <c r="E77" s="3">
        <v>17.5</v>
      </c>
      <c r="F77" t="s">
        <v>67</v>
      </c>
      <c r="G77" s="8">
        <v>4</v>
      </c>
      <c r="H77" t="s">
        <v>69</v>
      </c>
      <c r="I77" s="10">
        <f t="shared" si="2"/>
        <v>70</v>
      </c>
    </row>
    <row r="78" spans="1:9" x14ac:dyDescent="0.25">
      <c r="A78" s="1">
        <v>42842</v>
      </c>
      <c r="B78" t="s">
        <v>70</v>
      </c>
      <c r="C78" s="6">
        <v>0.89583333333333337</v>
      </c>
      <c r="D78" s="6">
        <v>0.29166666666666669</v>
      </c>
      <c r="E78" s="3">
        <v>9.5</v>
      </c>
      <c r="F78" t="s">
        <v>59</v>
      </c>
      <c r="G78" s="8">
        <v>2</v>
      </c>
      <c r="H78" t="s">
        <v>71</v>
      </c>
      <c r="I78" s="10">
        <f t="shared" si="2"/>
        <v>19</v>
      </c>
    </row>
    <row r="79" spans="1:9" x14ac:dyDescent="0.25">
      <c r="A79" s="1">
        <v>42843</v>
      </c>
      <c r="B79" t="s">
        <v>70</v>
      </c>
      <c r="C79" s="6">
        <v>0.9375</v>
      </c>
      <c r="D79" s="6">
        <v>0.25</v>
      </c>
      <c r="E79" s="3">
        <v>7.5</v>
      </c>
      <c r="F79" t="s">
        <v>59</v>
      </c>
      <c r="G79" s="8">
        <v>2</v>
      </c>
      <c r="H79" t="s">
        <v>71</v>
      </c>
      <c r="I79" s="10">
        <f t="shared" si="2"/>
        <v>15</v>
      </c>
    </row>
    <row r="80" spans="1:9" x14ac:dyDescent="0.25">
      <c r="A80" s="1">
        <v>42844</v>
      </c>
      <c r="B80" t="s">
        <v>70</v>
      </c>
      <c r="C80" s="6">
        <v>0.95833333333333337</v>
      </c>
      <c r="D80" s="6">
        <v>0.27083333333333331</v>
      </c>
      <c r="E80" s="3">
        <v>7.5</v>
      </c>
      <c r="F80" t="s">
        <v>59</v>
      </c>
      <c r="G80" s="8">
        <v>2</v>
      </c>
      <c r="H80" t="s">
        <v>71</v>
      </c>
      <c r="I80" s="10">
        <f t="shared" si="2"/>
        <v>15</v>
      </c>
    </row>
    <row r="81" spans="1:9" x14ac:dyDescent="0.25">
      <c r="A81" s="1">
        <v>42845</v>
      </c>
      <c r="B81" t="s">
        <v>70</v>
      </c>
      <c r="C81" s="6">
        <v>0.95833333333333337</v>
      </c>
      <c r="D81" s="6">
        <v>0.29166666666666669</v>
      </c>
      <c r="E81" s="3">
        <v>8</v>
      </c>
      <c r="F81" t="s">
        <v>59</v>
      </c>
      <c r="G81" s="8">
        <v>2</v>
      </c>
      <c r="H81" t="s">
        <v>71</v>
      </c>
      <c r="I81" s="10">
        <f t="shared" si="2"/>
        <v>16</v>
      </c>
    </row>
    <row r="82" spans="1:9" x14ac:dyDescent="0.25">
      <c r="A82" s="1">
        <v>42842</v>
      </c>
      <c r="B82" t="s">
        <v>73</v>
      </c>
      <c r="C82" s="6">
        <v>0.5</v>
      </c>
      <c r="D82" s="6">
        <v>0.79166666666666663</v>
      </c>
      <c r="E82" s="3">
        <v>6</v>
      </c>
      <c r="F82" t="s">
        <v>72</v>
      </c>
      <c r="G82" s="8">
        <v>2</v>
      </c>
      <c r="H82" t="s">
        <v>7</v>
      </c>
      <c r="I82" s="10">
        <f t="shared" si="2"/>
        <v>12</v>
      </c>
    </row>
    <row r="83" spans="1:9" x14ac:dyDescent="0.25">
      <c r="A83" s="1">
        <v>42843</v>
      </c>
      <c r="B83" t="s">
        <v>73</v>
      </c>
      <c r="C83" s="6">
        <v>0.33333333333333331</v>
      </c>
      <c r="D83" s="6">
        <v>0.79166666666666663</v>
      </c>
      <c r="E83" s="3">
        <v>10</v>
      </c>
      <c r="F83" t="s">
        <v>72</v>
      </c>
      <c r="G83" s="8">
        <v>2</v>
      </c>
      <c r="H83" t="s">
        <v>7</v>
      </c>
      <c r="I83" s="10">
        <f t="shared" si="2"/>
        <v>20</v>
      </c>
    </row>
    <row r="84" spans="1:9" x14ac:dyDescent="0.25">
      <c r="A84" s="1">
        <v>42844</v>
      </c>
      <c r="B84" t="s">
        <v>73</v>
      </c>
      <c r="C84" s="6">
        <v>0.95833333333333337</v>
      </c>
      <c r="D84" s="6">
        <v>0.29166666666666669</v>
      </c>
      <c r="E84" s="3">
        <v>8</v>
      </c>
      <c r="F84" t="s">
        <v>55</v>
      </c>
      <c r="G84" s="8">
        <v>3</v>
      </c>
      <c r="H84" t="s">
        <v>7</v>
      </c>
      <c r="I84" s="10">
        <f t="shared" si="2"/>
        <v>24</v>
      </c>
    </row>
    <row r="85" spans="1:9" x14ac:dyDescent="0.25">
      <c r="A85" s="1">
        <v>42845</v>
      </c>
      <c r="B85" t="s">
        <v>73</v>
      </c>
      <c r="C85" s="6">
        <v>0.95833333333333337</v>
      </c>
      <c r="D85" s="6">
        <v>0.14583333333333334</v>
      </c>
      <c r="E85" s="3">
        <v>4.5</v>
      </c>
      <c r="F85" t="s">
        <v>55</v>
      </c>
      <c r="G85" s="8">
        <v>3</v>
      </c>
      <c r="H85" t="s">
        <v>7</v>
      </c>
      <c r="I85" s="10">
        <f t="shared" si="2"/>
        <v>13.5</v>
      </c>
    </row>
    <row r="87" spans="1:9" x14ac:dyDescent="0.25">
      <c r="G87" s="8">
        <f>G78*E78</f>
        <v>19</v>
      </c>
    </row>
    <row r="88" spans="1:9" x14ac:dyDescent="0.25">
      <c r="G88" s="8">
        <f>G79*E79</f>
        <v>15</v>
      </c>
    </row>
    <row r="89" spans="1:9" x14ac:dyDescent="0.25">
      <c r="G89" s="8">
        <f t="shared" ref="G89:G90" si="3">G80*E80</f>
        <v>15</v>
      </c>
      <c r="H89" t="s">
        <v>80</v>
      </c>
    </row>
    <row r="90" spans="1:9" x14ac:dyDescent="0.25">
      <c r="E90" s="3"/>
      <c r="G90" s="8">
        <f t="shared" si="3"/>
        <v>16</v>
      </c>
    </row>
    <row r="92" spans="1:9" x14ac:dyDescent="0.25">
      <c r="F92" s="3"/>
      <c r="G92" s="8">
        <f>SUM(G87:G90)</f>
        <v>65</v>
      </c>
      <c r="H92" t="s">
        <v>81</v>
      </c>
    </row>
  </sheetData>
  <autoFilter ref="A1:H85"/>
  <conditionalFormatting sqref="F2:G2">
    <cfRule type="containsText" priority="1" operator="containsText" text="Raúl">
      <formula>NOT(ISERROR(SEARCH("Raúl",F2)))</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9"/>
  <sheetViews>
    <sheetView workbookViewId="0">
      <selection activeCell="B5" sqref="B5"/>
    </sheetView>
  </sheetViews>
  <sheetFormatPr baseColWidth="10" defaultRowHeight="15" x14ac:dyDescent="0.25"/>
  <cols>
    <col min="2" max="2" width="22.28515625" customWidth="1"/>
    <col min="3" max="3" width="33" customWidth="1"/>
  </cols>
  <sheetData>
    <row r="2" spans="2:3" x14ac:dyDescent="0.25">
      <c r="B2" s="4" t="s">
        <v>74</v>
      </c>
      <c r="C2" s="4" t="s">
        <v>75</v>
      </c>
    </row>
    <row r="3" spans="2:3" x14ac:dyDescent="0.25">
      <c r="B3">
        <f>SUMIFS('Resumen trabajos'!E2:E999,'Resumen trabajos'!H2:H999,C3)*SUMIF('Resumen trabajos'!H2:H999,C3,'Resumen trabajos'!G2:G999)</f>
        <v>76245</v>
      </c>
      <c r="C3" t="s">
        <v>7</v>
      </c>
    </row>
    <row r="5" spans="2:3" x14ac:dyDescent="0.25">
      <c r="B5" t="e">
        <f>SUMIF('Resumen trabajos'!H,C5,'Resumen trabajos'!I)</f>
        <v>#NAME?</v>
      </c>
      <c r="C5" t="s">
        <v>7</v>
      </c>
    </row>
    <row r="15" spans="2:3" x14ac:dyDescent="0.25">
      <c r="B15" t="s">
        <v>79</v>
      </c>
    </row>
    <row r="17" spans="3:3" x14ac:dyDescent="0.25">
      <c r="C17" t="s">
        <v>77</v>
      </c>
    </row>
    <row r="19" spans="3:3" x14ac:dyDescent="0.25">
      <c r="C19" t="s">
        <v>78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Resumen trabajos</vt:lpstr>
      <vt:lpstr>Gastos horas personal</vt:lpstr>
      <vt:lpstr>Trabajadores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German Luque</dc:creator>
  <cp:lastModifiedBy>Antoni Masana</cp:lastModifiedBy>
  <dcterms:created xsi:type="dcterms:W3CDTF">2017-03-06T16:36:48Z</dcterms:created>
  <dcterms:modified xsi:type="dcterms:W3CDTF">2017-04-28T14:43:31Z</dcterms:modified>
</cp:coreProperties>
</file>