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md-user\Downloads\"/>
    </mc:Choice>
  </mc:AlternateContent>
  <bookViews>
    <workbookView xWindow="0" yWindow="0" windowWidth="16380" windowHeight="8190" tabRatio="991"/>
  </bookViews>
  <sheets>
    <sheet name="Hoja3" sheetId="2" r:id="rId1"/>
  </sheet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44" i="2" l="1"/>
  <c r="B45" i="2" s="1"/>
  <c r="B46" i="2" s="1"/>
  <c r="B47" i="2" s="1"/>
  <c r="B48" i="2" s="1"/>
  <c r="B49" i="2" s="1"/>
  <c r="D43" i="2"/>
  <c r="B42" i="2"/>
  <c r="B41" i="2" s="1"/>
  <c r="B40" i="2" s="1"/>
  <c r="B39" i="2" s="1"/>
  <c r="B38" i="2" s="1"/>
  <c r="N33" i="2"/>
  <c r="N32" i="2"/>
  <c r="B32" i="2"/>
  <c r="B33" i="2" s="1"/>
  <c r="B34" i="2" s="1"/>
  <c r="B35" i="2" s="1"/>
  <c r="B36" i="2" s="1"/>
  <c r="B37" i="2" s="1"/>
  <c r="N31" i="2"/>
  <c r="D31" i="2"/>
  <c r="C31" i="2"/>
  <c r="C32" i="2" s="1"/>
  <c r="N30" i="2"/>
  <c r="B30" i="2"/>
  <c r="B29" i="2" s="1"/>
  <c r="B28" i="2" s="1"/>
  <c r="B27" i="2" s="1"/>
  <c r="B26" i="2" s="1"/>
  <c r="N29" i="2"/>
  <c r="N28" i="2"/>
  <c r="N27" i="2"/>
  <c r="N26" i="2"/>
  <c r="N25" i="2"/>
  <c r="N24" i="2"/>
  <c r="N23" i="2"/>
  <c r="N22" i="2"/>
  <c r="N21" i="2"/>
  <c r="N20" i="2"/>
  <c r="B20" i="2"/>
  <c r="B21" i="2" s="1"/>
  <c r="B22" i="2" s="1"/>
  <c r="B23" i="2" s="1"/>
  <c r="B24" i="2" s="1"/>
  <c r="B25" i="2" s="1"/>
  <c r="N19" i="2"/>
  <c r="D19" i="2"/>
  <c r="C19" i="2"/>
  <c r="C20" i="2" s="1"/>
  <c r="N18" i="2"/>
  <c r="B18" i="2"/>
  <c r="N17" i="2"/>
  <c r="B17" i="2"/>
  <c r="B16" i="2" s="1"/>
  <c r="B15" i="2" s="1"/>
  <c r="B14" i="2" s="1"/>
  <c r="N16" i="2"/>
  <c r="N15" i="2"/>
  <c r="N14" i="2"/>
  <c r="N13" i="2"/>
  <c r="N12" i="2"/>
  <c r="N11" i="2"/>
  <c r="N10" i="2"/>
  <c r="N9" i="2"/>
  <c r="N8" i="2"/>
  <c r="B8" i="2"/>
  <c r="B9" i="2" s="1"/>
  <c r="B10" i="2" s="1"/>
  <c r="B11" i="2" s="1"/>
  <c r="B12" i="2" s="1"/>
  <c r="B13" i="2" s="1"/>
  <c r="N7" i="2"/>
  <c r="D7" i="2"/>
  <c r="C7" i="2"/>
  <c r="C8" i="2" s="1"/>
  <c r="D6" i="2" s="1"/>
  <c r="N6" i="2"/>
  <c r="B6" i="2"/>
  <c r="N5" i="2"/>
  <c r="B5" i="2"/>
  <c r="B4" i="2" s="1"/>
  <c r="B3" i="2" s="1"/>
  <c r="B2" i="2" s="1"/>
  <c r="N4" i="2"/>
  <c r="N3" i="2"/>
  <c r="M3" i="2"/>
  <c r="M4" i="2" s="1"/>
  <c r="M5" i="2" s="1"/>
  <c r="M6" i="2" s="1"/>
  <c r="M7" i="2" s="1"/>
  <c r="M8" i="2" s="1"/>
  <c r="M9" i="2" s="1"/>
  <c r="M10" i="2" s="1"/>
  <c r="M11" i="2" s="1"/>
  <c r="M12" i="2" s="1"/>
  <c r="M13" i="2" s="1"/>
  <c r="M14" i="2" s="1"/>
  <c r="M15" i="2" s="1"/>
  <c r="M16" i="2" s="1"/>
  <c r="M17" i="2" s="1"/>
  <c r="M18" i="2" s="1"/>
  <c r="M19" i="2" s="1"/>
  <c r="M20" i="2" s="1"/>
  <c r="M21" i="2" s="1"/>
  <c r="M22" i="2" s="1"/>
  <c r="M23" i="2" s="1"/>
  <c r="M24" i="2" s="1"/>
  <c r="M25" i="2" s="1"/>
  <c r="M26" i="2" s="1"/>
  <c r="M27" i="2" s="1"/>
  <c r="M28" i="2" s="1"/>
  <c r="M29" i="2" s="1"/>
  <c r="M30" i="2" s="1"/>
  <c r="M31" i="2" s="1"/>
  <c r="M32" i="2" s="1"/>
  <c r="M33" i="2" s="1"/>
  <c r="N2" i="2"/>
  <c r="D20" i="2" l="1"/>
  <c r="D21" i="2" s="1"/>
  <c r="N35" i="2"/>
  <c r="O11" i="2" s="1"/>
  <c r="D5" i="2"/>
  <c r="D44" i="2"/>
  <c r="D8" i="2"/>
  <c r="D22" i="2"/>
  <c r="D32" i="2"/>
  <c r="O13" i="2" l="1"/>
  <c r="O17" i="2"/>
  <c r="O12" i="2"/>
  <c r="O32" i="2"/>
  <c r="O21" i="2"/>
  <c r="O9" i="2"/>
  <c r="O27" i="2"/>
  <c r="O8" i="2"/>
  <c r="O3" i="2"/>
  <c r="O2" i="2"/>
  <c r="O6" i="2"/>
  <c r="O10" i="2"/>
  <c r="O18" i="2"/>
  <c r="O26" i="2"/>
  <c r="O14" i="2"/>
  <c r="O22" i="2"/>
  <c r="O30" i="2"/>
  <c r="O24" i="2"/>
  <c r="O5" i="2"/>
  <c r="O23" i="2"/>
  <c r="O4" i="2"/>
  <c r="O31" i="2"/>
  <c r="O25" i="2"/>
  <c r="O15" i="2"/>
  <c r="O28" i="2"/>
  <c r="O20" i="2"/>
  <c r="O29" i="2"/>
  <c r="O16" i="2"/>
  <c r="O33" i="2"/>
  <c r="O19" i="2"/>
  <c r="O7" i="2"/>
  <c r="D33" i="2"/>
  <c r="D23" i="2"/>
  <c r="D4" i="2"/>
  <c r="D9" i="2"/>
  <c r="D45" i="2"/>
  <c r="K8" i="2" l="1"/>
  <c r="K10" i="2" s="1"/>
  <c r="D24" i="2"/>
  <c r="D46" i="2"/>
  <c r="D3" i="2"/>
  <c r="D10" i="2"/>
  <c r="D34" i="2"/>
  <c r="D47" i="2" l="1"/>
  <c r="D11" i="2"/>
  <c r="D35" i="2"/>
  <c r="D2" i="2"/>
  <c r="D25" i="2"/>
  <c r="D48" i="2" l="1"/>
  <c r="D12" i="2"/>
  <c r="D36" i="2"/>
  <c r="D26" i="2"/>
  <c r="D37" i="2" l="1"/>
  <c r="D27" i="2"/>
  <c r="D13" i="2"/>
  <c r="D49" i="2"/>
  <c r="D38" i="2" l="1"/>
  <c r="D14" i="2"/>
  <c r="D28" i="2"/>
  <c r="E2" i="2"/>
  <c r="E3" i="2" s="1"/>
  <c r="F6" i="2" l="1"/>
  <c r="F7" i="2"/>
  <c r="F5" i="2"/>
  <c r="F8" i="2"/>
  <c r="F4" i="2"/>
  <c r="F9" i="2"/>
  <c r="F10" i="2"/>
  <c r="F3" i="2"/>
  <c r="F11" i="2"/>
  <c r="F2" i="2"/>
  <c r="F12" i="2"/>
  <c r="D15" i="2"/>
  <c r="F13" i="2"/>
  <c r="D29" i="2"/>
  <c r="D39" i="2"/>
  <c r="D16" i="2" l="1"/>
  <c r="D40" i="2"/>
  <c r="G2" i="2"/>
  <c r="G3" i="2" s="1"/>
  <c r="D30" i="2"/>
  <c r="D17" i="2" l="1"/>
  <c r="D41" i="2"/>
  <c r="E26" i="2"/>
  <c r="E27" i="2" s="1"/>
  <c r="F30" i="2" s="1"/>
  <c r="D18" i="2" l="1"/>
  <c r="F31" i="2"/>
  <c r="F32" i="2"/>
  <c r="F33" i="2"/>
  <c r="F34" i="2"/>
  <c r="F35" i="2"/>
  <c r="F36" i="2"/>
  <c r="F26" i="2"/>
  <c r="F37" i="2"/>
  <c r="F27" i="2"/>
  <c r="F28" i="2"/>
  <c r="F29" i="2"/>
  <c r="D42" i="2"/>
  <c r="E14" i="2" l="1"/>
  <c r="E15" i="2" s="1"/>
  <c r="G26" i="2"/>
  <c r="G27" i="2" s="1"/>
  <c r="E38" i="2"/>
  <c r="E39" i="2" s="1"/>
  <c r="F19" i="2" l="1"/>
  <c r="F20" i="2"/>
  <c r="F21" i="2"/>
  <c r="F22" i="2"/>
  <c r="F23" i="2"/>
  <c r="F24" i="2"/>
  <c r="F25" i="2"/>
  <c r="F14" i="2"/>
  <c r="F15" i="2"/>
  <c r="F16" i="2"/>
  <c r="F17" i="2"/>
  <c r="F18" i="2"/>
  <c r="F43" i="2"/>
  <c r="F44" i="2"/>
  <c r="F45" i="2"/>
  <c r="F46" i="2"/>
  <c r="F47" i="2"/>
  <c r="F48" i="2"/>
  <c r="F49" i="2"/>
  <c r="F38" i="2"/>
  <c r="G38" i="2" s="1"/>
  <c r="G39" i="2" s="1"/>
  <c r="F39" i="2"/>
  <c r="F40" i="2"/>
  <c r="F41" i="2"/>
  <c r="F42" i="2"/>
  <c r="G14" i="2" l="1"/>
  <c r="G15" i="2" s="1"/>
</calcChain>
</file>

<file path=xl/sharedStrings.xml><?xml version="1.0" encoding="utf-8"?>
<sst xmlns="http://schemas.openxmlformats.org/spreadsheetml/2006/main" count="12" uniqueCount="12">
  <si>
    <t>1ER. CALCULO</t>
  </si>
  <si>
    <t>2DO. CALCULO</t>
  </si>
  <si>
    <t>DATO FINAL</t>
  </si>
  <si>
    <t>DATO ORIGINAL</t>
  </si>
  <si>
    <t>Promedio esperado</t>
  </si>
  <si>
    <t>Promedio real</t>
  </si>
  <si>
    <t>Fluctuación:</t>
  </si>
  <si>
    <t>Fluctuación</t>
  </si>
  <si>
    <t>Hora min. a min.</t>
  </si>
  <si>
    <t>Valor sim.</t>
  </si>
  <si>
    <t>Decimales redondeo</t>
  </si>
  <si>
    <t>Error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</si>
</sst>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yyyy\-mm\-dd\ hh:mm:ss"/>
    <numFmt numFmtId="166" formatCode="0.00000000000"/>
    <numFmt numFmtId="167" formatCode="0.00000"/>
  </numFmts>
  <fonts count="3" x14ac:knownFonts="1">
    <font>
      <sz val="11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CC00"/>
        <bgColor rgb="FFFFD320"/>
      </patternFill>
    </fill>
    <fill>
      <patternFill patternType="solid">
        <fgColor rgb="FF729FCF"/>
        <bgColor rgb="FF969696"/>
      </patternFill>
    </fill>
    <fill>
      <patternFill patternType="solid">
        <fgColor rgb="FFFFFF00"/>
        <bgColor rgb="FFFFD320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164" fontId="0" fillId="0" borderId="0" xfId="0" applyNumberFormat="1"/>
    <xf numFmtId="165" fontId="1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0" fillId="0" borderId="0" xfId="0" applyFont="1"/>
    <xf numFmtId="164" fontId="0" fillId="2" borderId="0" xfId="0" applyNumberFormat="1" applyFill="1" applyAlignment="1">
      <alignment horizontal="right"/>
    </xf>
    <xf numFmtId="0" fontId="0" fillId="3" borderId="0" xfId="0" applyFill="1"/>
    <xf numFmtId="165" fontId="0" fillId="0" borderId="0" xfId="0" applyNumberFormat="1"/>
    <xf numFmtId="166" fontId="0" fillId="0" borderId="0" xfId="0" applyNumberFormat="1" applyFont="1"/>
    <xf numFmtId="164" fontId="0" fillId="4" borderId="0" xfId="0" applyNumberFormat="1" applyFill="1" applyAlignment="1">
      <alignment horizontal="right"/>
    </xf>
    <xf numFmtId="164" fontId="0" fillId="4" borderId="0" xfId="0" applyNumberFormat="1" applyFill="1"/>
    <xf numFmtId="164" fontId="0" fillId="0" borderId="0" xfId="0" applyNumberFormat="1" applyFont="1"/>
    <xf numFmtId="167" fontId="0" fillId="4" borderId="0" xfId="0" applyNumberFormat="1" applyFill="1"/>
    <xf numFmtId="164" fontId="0" fillId="0" borderId="0" xfId="0" applyNumberFormat="1" applyAlignment="1">
      <alignment horizontal="right"/>
    </xf>
    <xf numFmtId="0" fontId="0" fillId="4" borderId="0" xfId="0" applyFill="1"/>
    <xf numFmtId="164" fontId="0" fillId="4" borderId="1" xfId="0" applyNumberFormat="1" applyFont="1" applyFill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0" fontId="0" fillId="5" borderId="1" xfId="0" applyFill="1" applyBorder="1"/>
    <xf numFmtId="9" fontId="0" fillId="5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729FC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D32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420E"/>
      <rgbColor rgb="FF666699"/>
      <rgbColor rgb="FF969696"/>
      <rgbColor rgb="FF004586"/>
      <rgbColor rgb="FF579D1C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Dato original</c:v>
          </c:tx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Hoja3!$A$52:$A$55</c:f>
              <c:numCache>
                <c:formatCode>yyyy\-mm\-dd\ hh:mm:ss</c:formatCode>
                <c:ptCount val="4"/>
                <c:pt idx="0">
                  <c:v>42735.229166666701</c:v>
                </c:pt>
                <c:pt idx="1">
                  <c:v>42735.270833333299</c:v>
                </c:pt>
                <c:pt idx="2">
                  <c:v>42735.3125</c:v>
                </c:pt>
                <c:pt idx="3">
                  <c:v>42735.354166666701</c:v>
                </c:pt>
              </c:numCache>
            </c:numRef>
          </c:xVal>
          <c:yVal>
            <c:numRef>
              <c:f>Hoja3!$B$52:$B$55</c:f>
              <c:numCache>
                <c:formatCode>0.0000</c:formatCode>
                <c:ptCount val="4"/>
                <c:pt idx="0">
                  <c:v>8975.5334000000003</c:v>
                </c:pt>
                <c:pt idx="1">
                  <c:v>8988.7623999999996</c:v>
                </c:pt>
                <c:pt idx="2">
                  <c:v>8973.8264999999992</c:v>
                </c:pt>
                <c:pt idx="3">
                  <c:v>8941.3940000000002</c:v>
                </c:pt>
              </c:numCache>
            </c:numRef>
          </c:yVal>
          <c:smooth val="0"/>
        </c:ser>
        <c:ser>
          <c:idx val="1"/>
          <c:order val="1"/>
          <c:tx>
            <c:v>Dato Final</c:v>
          </c:tx>
          <c:spPr>
            <a:ln w="28800">
              <a:noFill/>
            </a:ln>
          </c:spPr>
          <c:marker>
            <c:symbol val="triangle"/>
            <c:size val="8"/>
            <c:spPr>
              <a:solidFill>
                <a:srgbClr val="579D1C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Hoja3!$A$2:$A$49</c:f>
              <c:numCache>
                <c:formatCode>yyyy\-mm\-dd\ hh:mm:ss</c:formatCode>
                <c:ptCount val="48"/>
                <c:pt idx="0">
                  <c:v>42735.211805555598</c:v>
                </c:pt>
                <c:pt idx="1">
                  <c:v>42735.215277777803</c:v>
                </c:pt>
                <c:pt idx="2">
                  <c:v>42735.21875</c:v>
                </c:pt>
                <c:pt idx="3">
                  <c:v>42735.222222222197</c:v>
                </c:pt>
                <c:pt idx="4">
                  <c:v>42735.225694444402</c:v>
                </c:pt>
                <c:pt idx="5">
                  <c:v>42735.229166666701</c:v>
                </c:pt>
                <c:pt idx="6">
                  <c:v>42735.232638888898</c:v>
                </c:pt>
                <c:pt idx="7">
                  <c:v>42735.236111111102</c:v>
                </c:pt>
                <c:pt idx="8">
                  <c:v>42735.239583333299</c:v>
                </c:pt>
                <c:pt idx="9">
                  <c:v>42735.243055555598</c:v>
                </c:pt>
                <c:pt idx="10">
                  <c:v>42735.246527777803</c:v>
                </c:pt>
                <c:pt idx="11">
                  <c:v>42735.25</c:v>
                </c:pt>
                <c:pt idx="12">
                  <c:v>42735.253472222197</c:v>
                </c:pt>
                <c:pt idx="13">
                  <c:v>42735.256944444402</c:v>
                </c:pt>
                <c:pt idx="14">
                  <c:v>42735.260416666701</c:v>
                </c:pt>
                <c:pt idx="15">
                  <c:v>42735.263888888898</c:v>
                </c:pt>
                <c:pt idx="16">
                  <c:v>42735.267361111102</c:v>
                </c:pt>
                <c:pt idx="17">
                  <c:v>42735.270833333299</c:v>
                </c:pt>
                <c:pt idx="18">
                  <c:v>42735.274305555598</c:v>
                </c:pt>
                <c:pt idx="19">
                  <c:v>42735.277777777803</c:v>
                </c:pt>
                <c:pt idx="20">
                  <c:v>42735.28125</c:v>
                </c:pt>
                <c:pt idx="21">
                  <c:v>42735.284722222197</c:v>
                </c:pt>
                <c:pt idx="22">
                  <c:v>42735.288194444402</c:v>
                </c:pt>
                <c:pt idx="23">
                  <c:v>42735.291666666701</c:v>
                </c:pt>
                <c:pt idx="24">
                  <c:v>42735.295138888898</c:v>
                </c:pt>
                <c:pt idx="25">
                  <c:v>42735.298611111102</c:v>
                </c:pt>
                <c:pt idx="26">
                  <c:v>42735.302083333299</c:v>
                </c:pt>
                <c:pt idx="27">
                  <c:v>42735.305555555598</c:v>
                </c:pt>
                <c:pt idx="28">
                  <c:v>42735.309027777803</c:v>
                </c:pt>
                <c:pt idx="29">
                  <c:v>42735.3125</c:v>
                </c:pt>
                <c:pt idx="30">
                  <c:v>42735.315972222197</c:v>
                </c:pt>
                <c:pt idx="31">
                  <c:v>42735.319444444402</c:v>
                </c:pt>
                <c:pt idx="32">
                  <c:v>42735.322916666701</c:v>
                </c:pt>
                <c:pt idx="33">
                  <c:v>42735.326388888898</c:v>
                </c:pt>
                <c:pt idx="34">
                  <c:v>42735.329861111102</c:v>
                </c:pt>
                <c:pt idx="35">
                  <c:v>42735.333333333299</c:v>
                </c:pt>
                <c:pt idx="36">
                  <c:v>42735.336805555598</c:v>
                </c:pt>
                <c:pt idx="37">
                  <c:v>42735.340277777803</c:v>
                </c:pt>
                <c:pt idx="38">
                  <c:v>42735.34375</c:v>
                </c:pt>
                <c:pt idx="39">
                  <c:v>42735.347222222197</c:v>
                </c:pt>
                <c:pt idx="40">
                  <c:v>42735.350694444503</c:v>
                </c:pt>
                <c:pt idx="41">
                  <c:v>42735.354166666701</c:v>
                </c:pt>
                <c:pt idx="42">
                  <c:v>42735.357638888898</c:v>
                </c:pt>
                <c:pt idx="43">
                  <c:v>42735.361111111102</c:v>
                </c:pt>
                <c:pt idx="44">
                  <c:v>42735.364583333299</c:v>
                </c:pt>
                <c:pt idx="45">
                  <c:v>42735.368055555598</c:v>
                </c:pt>
                <c:pt idx="46">
                  <c:v>42735.371527777803</c:v>
                </c:pt>
                <c:pt idx="47">
                  <c:v>42735.375</c:v>
                </c:pt>
              </c:numCache>
            </c:numRef>
          </c:xVal>
          <c:yVal>
            <c:numRef>
              <c:f>Hoja3!$F$2:$F$49</c:f>
              <c:numCache>
                <c:formatCode>General</c:formatCode>
                <c:ptCount val="48"/>
                <c:pt idx="0">
                  <c:v>8969.4702000000016</c:v>
                </c:pt>
                <c:pt idx="1">
                  <c:v>8970.5726000000013</c:v>
                </c:pt>
                <c:pt idx="2">
                  <c:v>8971.6750000000011</c:v>
                </c:pt>
                <c:pt idx="3">
                  <c:v>8972.7774000000009</c:v>
                </c:pt>
                <c:pt idx="4">
                  <c:v>8973.8798000000006</c:v>
                </c:pt>
                <c:pt idx="5" formatCode="0.0000">
                  <c:v>8974.9822000000004</c:v>
                </c:pt>
                <c:pt idx="6">
                  <c:v>8976.0846000000001</c:v>
                </c:pt>
                <c:pt idx="7">
                  <c:v>8977.1869999999999</c:v>
                </c:pt>
                <c:pt idx="8">
                  <c:v>8978.2893999999997</c:v>
                </c:pt>
                <c:pt idx="9">
                  <c:v>8979.3917999999994</c:v>
                </c:pt>
                <c:pt idx="10">
                  <c:v>8980.4941999999992</c:v>
                </c:pt>
                <c:pt idx="11">
                  <c:v>8981.5965999999989</c:v>
                </c:pt>
                <c:pt idx="12">
                  <c:v>8986.8063999999977</c:v>
                </c:pt>
                <c:pt idx="13">
                  <c:v>8987.9087999999974</c:v>
                </c:pt>
                <c:pt idx="14">
                  <c:v>8989.0111999999972</c:v>
                </c:pt>
                <c:pt idx="15">
                  <c:v>8990.1135999999969</c:v>
                </c:pt>
                <c:pt idx="16">
                  <c:v>8991.2159999999967</c:v>
                </c:pt>
                <c:pt idx="17">
                  <c:v>8992.3185999999987</c:v>
                </c:pt>
                <c:pt idx="18">
                  <c:v>8991.0739999999987</c:v>
                </c:pt>
                <c:pt idx="19">
                  <c:v>8989.8293999999987</c:v>
                </c:pt>
                <c:pt idx="20">
                  <c:v>8988.5847999999987</c:v>
                </c:pt>
                <c:pt idx="21">
                  <c:v>8987.3401999999987</c:v>
                </c:pt>
                <c:pt idx="22">
                  <c:v>8986.0955999999987</c:v>
                </c:pt>
                <c:pt idx="23">
                  <c:v>8984.8509999999987</c:v>
                </c:pt>
                <c:pt idx="24">
                  <c:v>8983.223899999999</c:v>
                </c:pt>
                <c:pt idx="25">
                  <c:v>8981.9792999999991</c:v>
                </c:pt>
                <c:pt idx="26">
                  <c:v>8980.7346999999991</c:v>
                </c:pt>
                <c:pt idx="27">
                  <c:v>8979.4900999999991</c:v>
                </c:pt>
                <c:pt idx="28">
                  <c:v>8978.2454999999991</c:v>
                </c:pt>
                <c:pt idx="29">
                  <c:v>8977.0001999999986</c:v>
                </c:pt>
                <c:pt idx="30">
                  <c:v>8974.2974999999988</c:v>
                </c:pt>
                <c:pt idx="31">
                  <c:v>8971.5947999999989</c:v>
                </c:pt>
                <c:pt idx="32">
                  <c:v>8968.8920999999991</c:v>
                </c:pt>
                <c:pt idx="33">
                  <c:v>8966.1893999999993</c:v>
                </c:pt>
                <c:pt idx="34">
                  <c:v>8963.4866999999995</c:v>
                </c:pt>
                <c:pt idx="35">
                  <c:v>8960.7839999999997</c:v>
                </c:pt>
                <c:pt idx="36">
                  <c:v>8956.259</c:v>
                </c:pt>
                <c:pt idx="37">
                  <c:v>8953.5563000000002</c:v>
                </c:pt>
                <c:pt idx="38">
                  <c:v>8950.8536000000004</c:v>
                </c:pt>
                <c:pt idx="39">
                  <c:v>8948.1509000000005</c:v>
                </c:pt>
                <c:pt idx="40">
                  <c:v>8945.4482000000007</c:v>
                </c:pt>
                <c:pt idx="41">
                  <c:v>8942.7453999999998</c:v>
                </c:pt>
                <c:pt idx="42">
                  <c:v>8940.0427</c:v>
                </c:pt>
                <c:pt idx="43">
                  <c:v>8937.34</c:v>
                </c:pt>
                <c:pt idx="44">
                  <c:v>8934.6373000000003</c:v>
                </c:pt>
                <c:pt idx="45">
                  <c:v>8931.9346000000005</c:v>
                </c:pt>
                <c:pt idx="46">
                  <c:v>8929.2319000000007</c:v>
                </c:pt>
                <c:pt idx="47">
                  <c:v>8926.5292000000009</c:v>
                </c:pt>
              </c:numCache>
            </c:numRef>
          </c:yVal>
          <c:smooth val="0"/>
        </c:ser>
        <c:ser>
          <c:idx val="2"/>
          <c:order val="2"/>
          <c:tx>
            <c:v>2do. Calculo</c:v>
          </c:tx>
          <c:spPr>
            <a:ln w="28800">
              <a:noFill/>
            </a:ln>
          </c:spPr>
          <c:marker>
            <c:symbol val="triangle"/>
            <c:size val="8"/>
            <c:spPr>
              <a:solidFill>
                <a:srgbClr val="FFD32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Hoja3!$A$2:$A$49</c:f>
              <c:numCache>
                <c:formatCode>yyyy\-mm\-dd\ hh:mm:ss</c:formatCode>
                <c:ptCount val="48"/>
                <c:pt idx="0">
                  <c:v>42735.211805555598</c:v>
                </c:pt>
                <c:pt idx="1">
                  <c:v>42735.215277777803</c:v>
                </c:pt>
                <c:pt idx="2">
                  <c:v>42735.21875</c:v>
                </c:pt>
                <c:pt idx="3">
                  <c:v>42735.222222222197</c:v>
                </c:pt>
                <c:pt idx="4">
                  <c:v>42735.225694444402</c:v>
                </c:pt>
                <c:pt idx="5">
                  <c:v>42735.229166666701</c:v>
                </c:pt>
                <c:pt idx="6">
                  <c:v>42735.232638888898</c:v>
                </c:pt>
                <c:pt idx="7">
                  <c:v>42735.236111111102</c:v>
                </c:pt>
                <c:pt idx="8">
                  <c:v>42735.239583333299</c:v>
                </c:pt>
                <c:pt idx="9">
                  <c:v>42735.243055555598</c:v>
                </c:pt>
                <c:pt idx="10">
                  <c:v>42735.246527777803</c:v>
                </c:pt>
                <c:pt idx="11">
                  <c:v>42735.25</c:v>
                </c:pt>
                <c:pt idx="12">
                  <c:v>42735.253472222197</c:v>
                </c:pt>
                <c:pt idx="13">
                  <c:v>42735.256944444402</c:v>
                </c:pt>
                <c:pt idx="14">
                  <c:v>42735.260416666701</c:v>
                </c:pt>
                <c:pt idx="15">
                  <c:v>42735.263888888898</c:v>
                </c:pt>
                <c:pt idx="16">
                  <c:v>42735.267361111102</c:v>
                </c:pt>
                <c:pt idx="17">
                  <c:v>42735.270833333299</c:v>
                </c:pt>
                <c:pt idx="18">
                  <c:v>42735.274305555598</c:v>
                </c:pt>
                <c:pt idx="19">
                  <c:v>42735.277777777803</c:v>
                </c:pt>
                <c:pt idx="20">
                  <c:v>42735.28125</c:v>
                </c:pt>
                <c:pt idx="21">
                  <c:v>42735.284722222197</c:v>
                </c:pt>
                <c:pt idx="22">
                  <c:v>42735.288194444402</c:v>
                </c:pt>
                <c:pt idx="23">
                  <c:v>42735.291666666701</c:v>
                </c:pt>
                <c:pt idx="24">
                  <c:v>42735.295138888898</c:v>
                </c:pt>
                <c:pt idx="25">
                  <c:v>42735.298611111102</c:v>
                </c:pt>
                <c:pt idx="26">
                  <c:v>42735.302083333299</c:v>
                </c:pt>
                <c:pt idx="27">
                  <c:v>42735.305555555598</c:v>
                </c:pt>
                <c:pt idx="28">
                  <c:v>42735.309027777803</c:v>
                </c:pt>
                <c:pt idx="29">
                  <c:v>42735.3125</c:v>
                </c:pt>
                <c:pt idx="30">
                  <c:v>42735.315972222197</c:v>
                </c:pt>
                <c:pt idx="31">
                  <c:v>42735.319444444402</c:v>
                </c:pt>
                <c:pt idx="32">
                  <c:v>42735.322916666701</c:v>
                </c:pt>
                <c:pt idx="33">
                  <c:v>42735.326388888898</c:v>
                </c:pt>
                <c:pt idx="34">
                  <c:v>42735.329861111102</c:v>
                </c:pt>
                <c:pt idx="35">
                  <c:v>42735.333333333299</c:v>
                </c:pt>
                <c:pt idx="36">
                  <c:v>42735.336805555598</c:v>
                </c:pt>
                <c:pt idx="37">
                  <c:v>42735.340277777803</c:v>
                </c:pt>
                <c:pt idx="38">
                  <c:v>42735.34375</c:v>
                </c:pt>
                <c:pt idx="39">
                  <c:v>42735.347222222197</c:v>
                </c:pt>
                <c:pt idx="40">
                  <c:v>42735.350694444503</c:v>
                </c:pt>
                <c:pt idx="41">
                  <c:v>42735.354166666701</c:v>
                </c:pt>
                <c:pt idx="42">
                  <c:v>42735.357638888898</c:v>
                </c:pt>
                <c:pt idx="43">
                  <c:v>42735.361111111102</c:v>
                </c:pt>
                <c:pt idx="44">
                  <c:v>42735.364583333299</c:v>
                </c:pt>
                <c:pt idx="45">
                  <c:v>42735.368055555598</c:v>
                </c:pt>
                <c:pt idx="46">
                  <c:v>42735.371527777803</c:v>
                </c:pt>
                <c:pt idx="47">
                  <c:v>42735.375</c:v>
                </c:pt>
              </c:numCache>
            </c:numRef>
          </c:xVal>
          <c:yVal>
            <c:numRef>
              <c:f>Hoja3!$D$2:$D$49</c:f>
              <c:numCache>
                <c:formatCode>General</c:formatCode>
                <c:ptCount val="48"/>
                <c:pt idx="0">
                  <c:v>8970.0214000000014</c:v>
                </c:pt>
                <c:pt idx="1">
                  <c:v>8971.1238000000012</c:v>
                </c:pt>
                <c:pt idx="2">
                  <c:v>8972.226200000001</c:v>
                </c:pt>
                <c:pt idx="3">
                  <c:v>8973.3286000000007</c:v>
                </c:pt>
                <c:pt idx="4">
                  <c:v>8974.4310000000005</c:v>
                </c:pt>
                <c:pt idx="5" formatCode="0.0000">
                  <c:v>8975.5334000000003</c:v>
                </c:pt>
                <c:pt idx="6">
                  <c:v>8976.6358</c:v>
                </c:pt>
                <c:pt idx="7">
                  <c:v>8977.7381999999998</c:v>
                </c:pt>
                <c:pt idx="8">
                  <c:v>8978.8405999999995</c:v>
                </c:pt>
                <c:pt idx="9">
                  <c:v>8979.9429999999993</c:v>
                </c:pt>
                <c:pt idx="10">
                  <c:v>8981.0453999999991</c:v>
                </c:pt>
                <c:pt idx="11">
                  <c:v>8982.1477999999988</c:v>
                </c:pt>
                <c:pt idx="12">
                  <c:v>8983.2501999999986</c:v>
                </c:pt>
                <c:pt idx="13">
                  <c:v>8984.3525999999983</c:v>
                </c:pt>
                <c:pt idx="14">
                  <c:v>8985.4549999999981</c:v>
                </c:pt>
                <c:pt idx="15">
                  <c:v>8986.5573999999979</c:v>
                </c:pt>
                <c:pt idx="16">
                  <c:v>8987.6597999999976</c:v>
                </c:pt>
                <c:pt idx="17" formatCode="0.0000">
                  <c:v>8988.7623999999996</c:v>
                </c:pt>
                <c:pt idx="18">
                  <c:v>8987.5177999999996</c:v>
                </c:pt>
                <c:pt idx="19">
                  <c:v>8986.2731999999996</c:v>
                </c:pt>
                <c:pt idx="20">
                  <c:v>8985.0285999999996</c:v>
                </c:pt>
                <c:pt idx="21">
                  <c:v>8983.7839999999997</c:v>
                </c:pt>
                <c:pt idx="22">
                  <c:v>8982.5393999999997</c:v>
                </c:pt>
                <c:pt idx="23">
                  <c:v>8981.2947999999997</c:v>
                </c:pt>
                <c:pt idx="24">
                  <c:v>8980.0501999999997</c:v>
                </c:pt>
                <c:pt idx="25">
                  <c:v>8978.8055999999997</c:v>
                </c:pt>
                <c:pt idx="26">
                  <c:v>8977.5609999999997</c:v>
                </c:pt>
                <c:pt idx="27">
                  <c:v>8976.3163999999997</c:v>
                </c:pt>
                <c:pt idx="28">
                  <c:v>8975.0717999999997</c:v>
                </c:pt>
                <c:pt idx="29" formatCode="0.0000">
                  <c:v>8973.8264999999992</c:v>
                </c:pt>
                <c:pt idx="30">
                  <c:v>8971.1237999999994</c:v>
                </c:pt>
                <c:pt idx="31">
                  <c:v>8968.4210999999996</c:v>
                </c:pt>
                <c:pt idx="32">
                  <c:v>8965.7183999999997</c:v>
                </c:pt>
                <c:pt idx="33">
                  <c:v>8963.0156999999999</c:v>
                </c:pt>
                <c:pt idx="34">
                  <c:v>8960.3130000000001</c:v>
                </c:pt>
                <c:pt idx="35">
                  <c:v>8957.6103000000003</c:v>
                </c:pt>
                <c:pt idx="36">
                  <c:v>8954.9076000000005</c:v>
                </c:pt>
                <c:pt idx="37">
                  <c:v>8952.2049000000006</c:v>
                </c:pt>
                <c:pt idx="38">
                  <c:v>8949.5022000000008</c:v>
                </c:pt>
                <c:pt idx="39">
                  <c:v>8946.799500000001</c:v>
                </c:pt>
                <c:pt idx="40">
                  <c:v>8944.0968000000012</c:v>
                </c:pt>
                <c:pt idx="41" formatCode="0.0000">
                  <c:v>8941.3940000000002</c:v>
                </c:pt>
                <c:pt idx="42">
                  <c:v>8938.6913000000004</c:v>
                </c:pt>
                <c:pt idx="43">
                  <c:v>8935.9886000000006</c:v>
                </c:pt>
                <c:pt idx="44">
                  <c:v>8933.2859000000008</c:v>
                </c:pt>
                <c:pt idx="45">
                  <c:v>8930.5832000000009</c:v>
                </c:pt>
                <c:pt idx="46">
                  <c:v>8927.8805000000011</c:v>
                </c:pt>
                <c:pt idx="47">
                  <c:v>8925.1778000000013</c:v>
                </c:pt>
              </c:numCache>
            </c:numRef>
          </c:yVal>
          <c:smooth val="0"/>
        </c:ser>
        <c:ser>
          <c:idx val="3"/>
          <c:order val="3"/>
          <c:tx>
            <c:v>1er. Calculo</c:v>
          </c:tx>
          <c:spPr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Hoja3!$A$2:$A$49</c:f>
              <c:numCache>
                <c:formatCode>yyyy\-mm\-dd\ hh:mm:ss</c:formatCode>
                <c:ptCount val="48"/>
                <c:pt idx="0">
                  <c:v>42735.211805555598</c:v>
                </c:pt>
                <c:pt idx="1">
                  <c:v>42735.215277777803</c:v>
                </c:pt>
                <c:pt idx="2">
                  <c:v>42735.21875</c:v>
                </c:pt>
                <c:pt idx="3">
                  <c:v>42735.222222222197</c:v>
                </c:pt>
                <c:pt idx="4">
                  <c:v>42735.225694444402</c:v>
                </c:pt>
                <c:pt idx="5">
                  <c:v>42735.229166666701</c:v>
                </c:pt>
                <c:pt idx="6">
                  <c:v>42735.232638888898</c:v>
                </c:pt>
                <c:pt idx="7">
                  <c:v>42735.236111111102</c:v>
                </c:pt>
                <c:pt idx="8">
                  <c:v>42735.239583333299</c:v>
                </c:pt>
                <c:pt idx="9">
                  <c:v>42735.243055555598</c:v>
                </c:pt>
                <c:pt idx="10">
                  <c:v>42735.246527777803</c:v>
                </c:pt>
                <c:pt idx="11">
                  <c:v>42735.25</c:v>
                </c:pt>
                <c:pt idx="12">
                  <c:v>42735.253472222197</c:v>
                </c:pt>
                <c:pt idx="13">
                  <c:v>42735.256944444402</c:v>
                </c:pt>
                <c:pt idx="14">
                  <c:v>42735.260416666701</c:v>
                </c:pt>
                <c:pt idx="15">
                  <c:v>42735.263888888898</c:v>
                </c:pt>
                <c:pt idx="16">
                  <c:v>42735.267361111102</c:v>
                </c:pt>
                <c:pt idx="17">
                  <c:v>42735.270833333299</c:v>
                </c:pt>
                <c:pt idx="18">
                  <c:v>42735.274305555598</c:v>
                </c:pt>
                <c:pt idx="19">
                  <c:v>42735.277777777803</c:v>
                </c:pt>
                <c:pt idx="20">
                  <c:v>42735.28125</c:v>
                </c:pt>
                <c:pt idx="21">
                  <c:v>42735.284722222197</c:v>
                </c:pt>
                <c:pt idx="22">
                  <c:v>42735.288194444402</c:v>
                </c:pt>
                <c:pt idx="23">
                  <c:v>42735.291666666701</c:v>
                </c:pt>
                <c:pt idx="24">
                  <c:v>42735.295138888898</c:v>
                </c:pt>
                <c:pt idx="25">
                  <c:v>42735.298611111102</c:v>
                </c:pt>
                <c:pt idx="26">
                  <c:v>42735.302083333299</c:v>
                </c:pt>
                <c:pt idx="27">
                  <c:v>42735.305555555598</c:v>
                </c:pt>
                <c:pt idx="28">
                  <c:v>42735.309027777803</c:v>
                </c:pt>
                <c:pt idx="29">
                  <c:v>42735.3125</c:v>
                </c:pt>
                <c:pt idx="30">
                  <c:v>42735.315972222197</c:v>
                </c:pt>
                <c:pt idx="31">
                  <c:v>42735.319444444402</c:v>
                </c:pt>
                <c:pt idx="32">
                  <c:v>42735.322916666701</c:v>
                </c:pt>
                <c:pt idx="33">
                  <c:v>42735.326388888898</c:v>
                </c:pt>
                <c:pt idx="34">
                  <c:v>42735.329861111102</c:v>
                </c:pt>
                <c:pt idx="35">
                  <c:v>42735.333333333299</c:v>
                </c:pt>
                <c:pt idx="36">
                  <c:v>42735.336805555598</c:v>
                </c:pt>
                <c:pt idx="37">
                  <c:v>42735.340277777803</c:v>
                </c:pt>
                <c:pt idx="38">
                  <c:v>42735.34375</c:v>
                </c:pt>
                <c:pt idx="39">
                  <c:v>42735.347222222197</c:v>
                </c:pt>
                <c:pt idx="40">
                  <c:v>42735.350694444503</c:v>
                </c:pt>
                <c:pt idx="41">
                  <c:v>42735.354166666701</c:v>
                </c:pt>
                <c:pt idx="42">
                  <c:v>42735.357638888898</c:v>
                </c:pt>
                <c:pt idx="43">
                  <c:v>42735.361111111102</c:v>
                </c:pt>
                <c:pt idx="44">
                  <c:v>42735.364583333299</c:v>
                </c:pt>
                <c:pt idx="45">
                  <c:v>42735.368055555598</c:v>
                </c:pt>
                <c:pt idx="46">
                  <c:v>42735.371527777803</c:v>
                </c:pt>
                <c:pt idx="47">
                  <c:v>42735.375</c:v>
                </c:pt>
              </c:numCache>
            </c:numRef>
          </c:xVal>
          <c:yVal>
            <c:numRef>
              <c:f>Hoja3!$B$2:$B$49</c:f>
              <c:numCache>
                <c:formatCode>0.0000</c:formatCode>
                <c:ptCount val="48"/>
                <c:pt idx="0">
                  <c:v>8975.5334000000003</c:v>
                </c:pt>
                <c:pt idx="1">
                  <c:v>8975.5334000000003</c:v>
                </c:pt>
                <c:pt idx="2">
                  <c:v>8975.5334000000003</c:v>
                </c:pt>
                <c:pt idx="3">
                  <c:v>8975.5334000000003</c:v>
                </c:pt>
                <c:pt idx="4">
                  <c:v>8975.5334000000003</c:v>
                </c:pt>
                <c:pt idx="5">
                  <c:v>8975.5334000000003</c:v>
                </c:pt>
                <c:pt idx="6">
                  <c:v>8975.5334000000003</c:v>
                </c:pt>
                <c:pt idx="7">
                  <c:v>8975.5334000000003</c:v>
                </c:pt>
                <c:pt idx="8">
                  <c:v>8975.5334000000003</c:v>
                </c:pt>
                <c:pt idx="9">
                  <c:v>8975.5334000000003</c:v>
                </c:pt>
                <c:pt idx="10">
                  <c:v>8975.5334000000003</c:v>
                </c:pt>
                <c:pt idx="11">
                  <c:v>8975.5334000000003</c:v>
                </c:pt>
                <c:pt idx="12">
                  <c:v>8988.7623999999996</c:v>
                </c:pt>
                <c:pt idx="13">
                  <c:v>8988.7623999999996</c:v>
                </c:pt>
                <c:pt idx="14">
                  <c:v>8988.7623999999996</c:v>
                </c:pt>
                <c:pt idx="15">
                  <c:v>8988.7623999999996</c:v>
                </c:pt>
                <c:pt idx="16">
                  <c:v>8988.7623999999996</c:v>
                </c:pt>
                <c:pt idx="17">
                  <c:v>8988.7623999999996</c:v>
                </c:pt>
                <c:pt idx="18">
                  <c:v>8988.7623999999996</c:v>
                </c:pt>
                <c:pt idx="19">
                  <c:v>8988.7623999999996</c:v>
                </c:pt>
                <c:pt idx="20">
                  <c:v>8988.7623999999996</c:v>
                </c:pt>
                <c:pt idx="21">
                  <c:v>8988.7623999999996</c:v>
                </c:pt>
                <c:pt idx="22">
                  <c:v>8988.7623999999996</c:v>
                </c:pt>
                <c:pt idx="23">
                  <c:v>8988.7623999999996</c:v>
                </c:pt>
                <c:pt idx="24">
                  <c:v>8973.8264999999992</c:v>
                </c:pt>
                <c:pt idx="25">
                  <c:v>8973.8264999999992</c:v>
                </c:pt>
                <c:pt idx="26">
                  <c:v>8973.8264999999992</c:v>
                </c:pt>
                <c:pt idx="27">
                  <c:v>8973.8264999999992</c:v>
                </c:pt>
                <c:pt idx="28">
                  <c:v>8973.8264999999992</c:v>
                </c:pt>
                <c:pt idx="29">
                  <c:v>8973.8264999999992</c:v>
                </c:pt>
                <c:pt idx="30">
                  <c:v>8973.8264999999992</c:v>
                </c:pt>
                <c:pt idx="31">
                  <c:v>8973.8264999999992</c:v>
                </c:pt>
                <c:pt idx="32">
                  <c:v>8973.8264999999992</c:v>
                </c:pt>
                <c:pt idx="33">
                  <c:v>8973.8264999999992</c:v>
                </c:pt>
                <c:pt idx="34">
                  <c:v>8973.8264999999992</c:v>
                </c:pt>
                <c:pt idx="35">
                  <c:v>8973.8264999999992</c:v>
                </c:pt>
                <c:pt idx="36">
                  <c:v>8941.3940000000002</c:v>
                </c:pt>
                <c:pt idx="37">
                  <c:v>8941.3940000000002</c:v>
                </c:pt>
                <c:pt idx="38">
                  <c:v>8941.3940000000002</c:v>
                </c:pt>
                <c:pt idx="39">
                  <c:v>8941.3940000000002</c:v>
                </c:pt>
                <c:pt idx="40">
                  <c:v>8941.3940000000002</c:v>
                </c:pt>
                <c:pt idx="41">
                  <c:v>8941.3940000000002</c:v>
                </c:pt>
                <c:pt idx="42">
                  <c:v>8941.3940000000002</c:v>
                </c:pt>
                <c:pt idx="43">
                  <c:v>8941.3940000000002</c:v>
                </c:pt>
                <c:pt idx="44">
                  <c:v>8941.3940000000002</c:v>
                </c:pt>
                <c:pt idx="45">
                  <c:v>8941.3940000000002</c:v>
                </c:pt>
                <c:pt idx="46">
                  <c:v>8941.3940000000002</c:v>
                </c:pt>
                <c:pt idx="47">
                  <c:v>8941.3940000000002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1578544"/>
        <c:axId val="271579104"/>
      </c:scatterChart>
      <c:valAx>
        <c:axId val="271578544"/>
        <c:scaling>
          <c:orientation val="minMax"/>
          <c:max val="42735.375"/>
          <c:min val="42735.208333333299"/>
        </c:scaling>
        <c:delete val="0"/>
        <c:axPos val="b"/>
        <c:numFmt formatCode="hh:mm:ss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s-CO"/>
          </a:p>
        </c:txPr>
        <c:crossAx val="271579104"/>
        <c:crossesAt val="0"/>
        <c:crossBetween val="midCat"/>
        <c:majorUnit val="4.1666666666666699E-2"/>
      </c:valAx>
      <c:valAx>
        <c:axId val="271579104"/>
        <c:scaling>
          <c:orientation val="minMax"/>
          <c:max val="9000"/>
          <c:min val="8920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s-CO"/>
          </a:p>
        </c:txPr>
        <c:crossAx val="271578544"/>
        <c:crossesAt val="0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3960</xdr:colOff>
      <xdr:row>55</xdr:row>
      <xdr:rowOff>93240</xdr:rowOff>
    </xdr:from>
    <xdr:to>
      <xdr:col>9</xdr:col>
      <xdr:colOff>1102860</xdr:colOff>
      <xdr:row>84</xdr:row>
      <xdr:rowOff>83160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tabSelected="1" topLeftCell="D1" zoomScaleNormal="100" workbookViewId="0">
      <selection activeCell="K5" sqref="K5"/>
    </sheetView>
  </sheetViews>
  <sheetFormatPr baseColWidth="10" defaultColWidth="9.140625" defaultRowHeight="15" x14ac:dyDescent="0.25"/>
  <cols>
    <col min="4" max="4" width="13.85546875" bestFit="1" customWidth="1"/>
    <col min="5" max="5" width="9.5703125" style="1" bestFit="1" customWidth="1"/>
    <col min="6" max="6" width="11.5703125" bestFit="1" customWidth="1"/>
    <col min="7" max="7" width="13.5703125" bestFit="1" customWidth="1"/>
    <col min="10" max="10" width="19.28515625" bestFit="1" customWidth="1"/>
    <col min="13" max="13" width="18.140625" bestFit="1" customWidth="1"/>
    <col min="14" max="14" width="11.140625" bestFit="1" customWidth="1"/>
    <col min="15" max="15" width="9.85546875" bestFit="1" customWidth="1"/>
    <col min="16" max="16" width="4.140625" customWidth="1"/>
    <col min="17" max="17" width="19.28515625" bestFit="1" customWidth="1"/>
  </cols>
  <sheetData>
    <row r="1" spans="1:15" ht="15.75" x14ac:dyDescent="0.25">
      <c r="A1" s="2"/>
      <c r="B1" s="3" t="s">
        <v>0</v>
      </c>
      <c r="D1" s="3" t="s">
        <v>1</v>
      </c>
      <c r="E1"/>
      <c r="F1" s="3" t="s">
        <v>2</v>
      </c>
      <c r="G1" s="4"/>
      <c r="M1" t="s">
        <v>8</v>
      </c>
      <c r="N1" t="s">
        <v>7</v>
      </c>
      <c r="O1" t="s">
        <v>9</v>
      </c>
    </row>
    <row r="2" spans="1:15" ht="15.75" x14ac:dyDescent="0.25">
      <c r="A2" s="2">
        <v>42735.211805555598</v>
      </c>
      <c r="B2" s="5">
        <f>+B3</f>
        <v>8975.5334000000003</v>
      </c>
      <c r="D2" s="6">
        <f>+D3-C8</f>
        <v>8970.0214000000014</v>
      </c>
      <c r="E2" s="1">
        <f>TRUNC(AVERAGE(D2:D13),4)</f>
        <v>8976.0846000000001</v>
      </c>
      <c r="F2" s="4">
        <f>+D2-E3</f>
        <v>8969.4702000000016</v>
      </c>
      <c r="G2" s="4">
        <f>AVERAGE(F2:F13)</f>
        <v>8975.5334000000003</v>
      </c>
      <c r="J2" t="s">
        <v>6</v>
      </c>
      <c r="K2" s="18">
        <v>0.8</v>
      </c>
      <c r="M2" s="7">
        <v>42735.211805555598</v>
      </c>
      <c r="N2">
        <f ca="1">RANDBETWEEN(K$2*10^$K$4,K$3*10^$K$4)/10^$K$4</f>
        <v>0.8</v>
      </c>
      <c r="O2">
        <f ca="1">ROUND(N2*$K$7*32/$N$35,$K$4)</f>
        <v>83.7</v>
      </c>
    </row>
    <row r="3" spans="1:15" x14ac:dyDescent="0.25">
      <c r="A3" s="7">
        <v>42735.215277777803</v>
      </c>
      <c r="B3" s="5">
        <f>+B4</f>
        <v>8975.5334000000003</v>
      </c>
      <c r="D3" s="6">
        <f>+D4-C8</f>
        <v>8971.1238000000012</v>
      </c>
      <c r="E3" s="1">
        <f>+E2-B7</f>
        <v>0.55119999999988067</v>
      </c>
      <c r="F3" s="4">
        <f>+D3-E3</f>
        <v>8970.5726000000013</v>
      </c>
      <c r="G3" s="8">
        <f>+G2-B7</f>
        <v>0</v>
      </c>
      <c r="K3" s="18">
        <v>1.1000000000000001</v>
      </c>
      <c r="M3" s="7">
        <f>M2+1/24/60</f>
        <v>42735.212500000045</v>
      </c>
      <c r="N3">
        <f t="shared" ref="N3:N33" ca="1" si="0">RANDBETWEEN(K$2*10^$K$4,K$3*10^$K$4)/10^$K$4</f>
        <v>1</v>
      </c>
      <c r="O3">
        <f t="shared" ref="O3:O33" ca="1" si="1">ROUND(N3*$K$7*32/$N$35,$K$4)</f>
        <v>104.62</v>
      </c>
    </row>
    <row r="4" spans="1:15" x14ac:dyDescent="0.25">
      <c r="A4" s="7">
        <v>42735.21875</v>
      </c>
      <c r="B4" s="5">
        <f>+B5</f>
        <v>8975.5334000000003</v>
      </c>
      <c r="D4" s="6">
        <f>+D5-C8</f>
        <v>8972.226200000001</v>
      </c>
      <c r="E4"/>
      <c r="F4" s="4">
        <f>+D4-E3</f>
        <v>8971.6750000000011</v>
      </c>
      <c r="G4" s="4"/>
      <c r="J4" t="s">
        <v>10</v>
      </c>
      <c r="K4" s="17">
        <v>2</v>
      </c>
      <c r="M4" s="7">
        <f t="shared" ref="M4:M33" si="2">M3+1/24/60</f>
        <v>42735.213194444492</v>
      </c>
      <c r="N4">
        <f t="shared" ca="1" si="0"/>
        <v>0.92</v>
      </c>
      <c r="O4">
        <f t="shared" ca="1" si="1"/>
        <v>96.25</v>
      </c>
    </row>
    <row r="5" spans="1:15" x14ac:dyDescent="0.25">
      <c r="A5" s="7">
        <v>42735.222222222197</v>
      </c>
      <c r="B5" s="5">
        <f>+B6</f>
        <v>8975.5334000000003</v>
      </c>
      <c r="D5" s="6">
        <f>+D6-C8</f>
        <v>8973.3286000000007</v>
      </c>
      <c r="E5"/>
      <c r="F5" s="4">
        <f>+D5-E3</f>
        <v>8972.7774000000009</v>
      </c>
      <c r="G5" s="4"/>
      <c r="M5" s="7">
        <f t="shared" si="2"/>
        <v>42735.213888888939</v>
      </c>
      <c r="N5">
        <f t="shared" ca="1" si="0"/>
        <v>1.08</v>
      </c>
      <c r="O5">
        <f t="shared" ca="1" si="1"/>
        <v>112.99</v>
      </c>
    </row>
    <row r="6" spans="1:15" x14ac:dyDescent="0.25">
      <c r="A6" s="7">
        <v>42735.225694444402</v>
      </c>
      <c r="B6" s="5">
        <f>+B7</f>
        <v>8975.5334000000003</v>
      </c>
      <c r="D6" s="6">
        <f>+D7-C8</f>
        <v>8974.4310000000005</v>
      </c>
      <c r="E6"/>
      <c r="F6" s="4">
        <f>+D6-E3</f>
        <v>8973.8798000000006</v>
      </c>
      <c r="G6" s="4"/>
      <c r="M6" s="7">
        <f t="shared" si="2"/>
        <v>42735.214583333385</v>
      </c>
      <c r="N6">
        <f t="shared" ca="1" si="0"/>
        <v>1</v>
      </c>
      <c r="O6">
        <f t="shared" ca="1" si="1"/>
        <v>104.62</v>
      </c>
    </row>
    <row r="7" spans="1:15" x14ac:dyDescent="0.25">
      <c r="A7" s="7">
        <v>42735.229166666701</v>
      </c>
      <c r="B7" s="9">
        <v>8975.5334000000003</v>
      </c>
      <c r="C7">
        <f>+B19-B7</f>
        <v>13.22899999999936</v>
      </c>
      <c r="D7" s="10">
        <f>+B7</f>
        <v>8975.5334000000003</v>
      </c>
      <c r="E7"/>
      <c r="F7" s="11">
        <f>+D7-E3</f>
        <v>8974.9822000000004</v>
      </c>
      <c r="G7" s="12"/>
      <c r="J7" t="s">
        <v>4</v>
      </c>
      <c r="K7" s="17">
        <v>100.14</v>
      </c>
      <c r="M7" s="7">
        <f t="shared" si="2"/>
        <v>42735.215277777832</v>
      </c>
      <c r="N7">
        <f t="shared" ca="1" si="0"/>
        <v>1.05</v>
      </c>
      <c r="O7">
        <f t="shared" ca="1" si="1"/>
        <v>109.85</v>
      </c>
    </row>
    <row r="8" spans="1:15" x14ac:dyDescent="0.25">
      <c r="A8" s="7">
        <v>42735.232638888898</v>
      </c>
      <c r="B8" s="13">
        <f t="shared" ref="B8:B13" si="3">+B7</f>
        <v>8975.5334000000003</v>
      </c>
      <c r="C8" s="14">
        <f>TRUNC(+C7/12,4)</f>
        <v>1.1024</v>
      </c>
      <c r="D8">
        <f>+D7+C8</f>
        <v>8976.6358</v>
      </c>
      <c r="E8"/>
      <c r="F8" s="4">
        <f>+D8-E3</f>
        <v>8976.0846000000001</v>
      </c>
      <c r="J8" t="s">
        <v>5</v>
      </c>
      <c r="K8">
        <f ca="1">AVERAGE(O2:O33)</f>
        <v>100.14000000000001</v>
      </c>
      <c r="M8" s="7">
        <f t="shared" si="2"/>
        <v>42735.215972222279</v>
      </c>
      <c r="N8">
        <f t="shared" ca="1" si="0"/>
        <v>0.81</v>
      </c>
      <c r="O8">
        <f t="shared" ca="1" si="1"/>
        <v>84.74</v>
      </c>
    </row>
    <row r="9" spans="1:15" x14ac:dyDescent="0.25">
      <c r="A9" s="7">
        <v>42735.236111111102</v>
      </c>
      <c r="B9" s="13">
        <f t="shared" si="3"/>
        <v>8975.5334000000003</v>
      </c>
      <c r="D9">
        <f>+D8+C8</f>
        <v>8977.7381999999998</v>
      </c>
      <c r="E9"/>
      <c r="F9" s="4">
        <f>+D9-E3</f>
        <v>8977.1869999999999</v>
      </c>
      <c r="M9" s="7">
        <f t="shared" si="2"/>
        <v>42735.216666666725</v>
      </c>
      <c r="N9">
        <f t="shared" ca="1" si="0"/>
        <v>0.81</v>
      </c>
      <c r="O9">
        <f t="shared" ca="1" si="1"/>
        <v>84.74</v>
      </c>
    </row>
    <row r="10" spans="1:15" x14ac:dyDescent="0.25">
      <c r="A10" s="7">
        <v>42735.239583333299</v>
      </c>
      <c r="B10" s="13">
        <f t="shared" si="3"/>
        <v>8975.5334000000003</v>
      </c>
      <c r="D10">
        <f>+D9+C8</f>
        <v>8978.8405999999995</v>
      </c>
      <c r="E10"/>
      <c r="F10" s="4">
        <f>+D10-E3</f>
        <v>8978.2893999999997</v>
      </c>
      <c r="J10" t="s">
        <v>11</v>
      </c>
      <c r="K10">
        <f ca="1">K7-K8</f>
        <v>0</v>
      </c>
      <c r="M10" s="7">
        <f t="shared" si="2"/>
        <v>42735.217361111172</v>
      </c>
      <c r="N10">
        <f t="shared" ca="1" si="0"/>
        <v>0.94</v>
      </c>
      <c r="O10">
        <f t="shared" ca="1" si="1"/>
        <v>98.34</v>
      </c>
    </row>
    <row r="11" spans="1:15" x14ac:dyDescent="0.25">
      <c r="A11" s="7">
        <v>42735.243055555598</v>
      </c>
      <c r="B11" s="13">
        <f t="shared" si="3"/>
        <v>8975.5334000000003</v>
      </c>
      <c r="D11">
        <f>+D10+C8</f>
        <v>8979.9429999999993</v>
      </c>
      <c r="E11"/>
      <c r="F11" s="4">
        <f>+D11-E3</f>
        <v>8979.3917999999994</v>
      </c>
      <c r="M11" s="7">
        <f t="shared" si="2"/>
        <v>42735.218055555619</v>
      </c>
      <c r="N11">
        <f t="shared" ca="1" si="0"/>
        <v>0.87</v>
      </c>
      <c r="O11">
        <f t="shared" ca="1" si="1"/>
        <v>91.02</v>
      </c>
    </row>
    <row r="12" spans="1:15" x14ac:dyDescent="0.25">
      <c r="A12" s="7">
        <v>42735.246527777803</v>
      </c>
      <c r="B12" s="13">
        <f t="shared" si="3"/>
        <v>8975.5334000000003</v>
      </c>
      <c r="D12">
        <f>+D11+C8</f>
        <v>8981.0453999999991</v>
      </c>
      <c r="E12"/>
      <c r="F12" s="4">
        <f>+D12-E3</f>
        <v>8980.4941999999992</v>
      </c>
      <c r="M12" s="7">
        <f t="shared" si="2"/>
        <v>42735.218750000065</v>
      </c>
      <c r="N12">
        <f t="shared" ca="1" si="0"/>
        <v>0.89</v>
      </c>
      <c r="O12">
        <f t="shared" ca="1" si="1"/>
        <v>93.11</v>
      </c>
    </row>
    <row r="13" spans="1:15" x14ac:dyDescent="0.25">
      <c r="A13" s="7">
        <v>42735.25</v>
      </c>
      <c r="B13" s="13">
        <f t="shared" si="3"/>
        <v>8975.5334000000003</v>
      </c>
      <c r="D13">
        <f>+D12+C8</f>
        <v>8982.1477999999988</v>
      </c>
      <c r="E13"/>
      <c r="F13" s="4">
        <f>+D13-E3</f>
        <v>8981.5965999999989</v>
      </c>
      <c r="M13" s="7">
        <f t="shared" si="2"/>
        <v>42735.219444444512</v>
      </c>
      <c r="N13">
        <f t="shared" ca="1" si="0"/>
        <v>0.96</v>
      </c>
      <c r="O13">
        <f t="shared" ca="1" si="1"/>
        <v>100.43</v>
      </c>
    </row>
    <row r="14" spans="1:15" x14ac:dyDescent="0.25">
      <c r="A14" s="7">
        <v>42735.253472222197</v>
      </c>
      <c r="B14" s="5">
        <f>+B15</f>
        <v>8988.7623999999996</v>
      </c>
      <c r="D14">
        <f>+D13+C8</f>
        <v>8983.2501999999986</v>
      </c>
      <c r="E14" s="1">
        <f>TRUNC(AVERAGE(D14:D25),4)</f>
        <v>8985.2062000000005</v>
      </c>
      <c r="F14" s="4">
        <f>+D14-E15</f>
        <v>8986.8063999999977</v>
      </c>
      <c r="G14" s="4">
        <f>AVERAGE(F14:F25)</f>
        <v>8988.7624666666652</v>
      </c>
      <c r="M14" s="7">
        <f t="shared" si="2"/>
        <v>42735.220138888959</v>
      </c>
      <c r="N14">
        <f t="shared" ca="1" si="0"/>
        <v>1.05</v>
      </c>
      <c r="O14">
        <f t="shared" ca="1" si="1"/>
        <v>109.85</v>
      </c>
    </row>
    <row r="15" spans="1:15" x14ac:dyDescent="0.25">
      <c r="A15" s="7">
        <v>42735.256944444402</v>
      </c>
      <c r="B15" s="5">
        <f>+B16</f>
        <v>8988.7623999999996</v>
      </c>
      <c r="D15">
        <f>+D14+C8</f>
        <v>8984.3525999999983</v>
      </c>
      <c r="E15" s="1">
        <f>+E14-B19</f>
        <v>-3.5561999999990803</v>
      </c>
      <c r="F15" s="4">
        <f>+D15-E15</f>
        <v>8987.9087999999974</v>
      </c>
      <c r="G15" s="8">
        <f>+G14-B19</f>
        <v>6.6666665588854812E-5</v>
      </c>
      <c r="M15" s="7">
        <f t="shared" si="2"/>
        <v>42735.220833333406</v>
      </c>
      <c r="N15">
        <f t="shared" ca="1" si="0"/>
        <v>1.03</v>
      </c>
      <c r="O15">
        <f t="shared" ca="1" si="1"/>
        <v>107.76</v>
      </c>
    </row>
    <row r="16" spans="1:15" x14ac:dyDescent="0.25">
      <c r="A16" s="7">
        <v>42735.260416666701</v>
      </c>
      <c r="B16" s="5">
        <f>+B17</f>
        <v>8988.7623999999996</v>
      </c>
      <c r="D16">
        <f>+D15+C8</f>
        <v>8985.4549999999981</v>
      </c>
      <c r="E16"/>
      <c r="F16" s="4">
        <f>+D16-E15</f>
        <v>8989.0111999999972</v>
      </c>
      <c r="M16" s="7">
        <f t="shared" si="2"/>
        <v>42735.221527777852</v>
      </c>
      <c r="N16">
        <f t="shared" ca="1" si="0"/>
        <v>0.95</v>
      </c>
      <c r="O16">
        <f t="shared" ca="1" si="1"/>
        <v>99.39</v>
      </c>
    </row>
    <row r="17" spans="1:15" x14ac:dyDescent="0.25">
      <c r="A17" s="7">
        <v>42735.263888888898</v>
      </c>
      <c r="B17" s="5">
        <f>+B18</f>
        <v>8988.7623999999996</v>
      </c>
      <c r="D17">
        <f>+D16+C8</f>
        <v>8986.5573999999979</v>
      </c>
      <c r="E17"/>
      <c r="F17" s="4">
        <f>+D17-E15</f>
        <v>8990.1135999999969</v>
      </c>
      <c r="M17" s="7">
        <f t="shared" si="2"/>
        <v>42735.222222222299</v>
      </c>
      <c r="N17">
        <f t="shared" ca="1" si="0"/>
        <v>1.06</v>
      </c>
      <c r="O17">
        <f t="shared" ca="1" si="1"/>
        <v>110.9</v>
      </c>
    </row>
    <row r="18" spans="1:15" x14ac:dyDescent="0.25">
      <c r="A18" s="7">
        <v>42735.267361111102</v>
      </c>
      <c r="B18" s="5">
        <f>+B19</f>
        <v>8988.7623999999996</v>
      </c>
      <c r="D18">
        <f>+D17+C8</f>
        <v>8987.6597999999976</v>
      </c>
      <c r="E18"/>
      <c r="F18" s="4">
        <f>+D18-E15</f>
        <v>8991.2159999999967</v>
      </c>
      <c r="M18" s="7">
        <f t="shared" si="2"/>
        <v>42735.222916666746</v>
      </c>
      <c r="N18">
        <f t="shared" ca="1" si="0"/>
        <v>0.9</v>
      </c>
      <c r="O18">
        <f t="shared" ca="1" si="1"/>
        <v>94.16</v>
      </c>
    </row>
    <row r="19" spans="1:15" x14ac:dyDescent="0.25">
      <c r="A19" s="7">
        <v>42735.270833333299</v>
      </c>
      <c r="B19" s="10">
        <v>8988.7623999999996</v>
      </c>
      <c r="C19">
        <f>+B31-B19</f>
        <v>-14.935900000000402</v>
      </c>
      <c r="D19" s="10">
        <f>+B19</f>
        <v>8988.7623999999996</v>
      </c>
      <c r="E19"/>
      <c r="F19" s="4">
        <f>+D19-E15</f>
        <v>8992.3185999999987</v>
      </c>
      <c r="G19" s="12"/>
      <c r="M19" s="7">
        <f t="shared" si="2"/>
        <v>42735.223611111192</v>
      </c>
      <c r="N19">
        <f t="shared" ca="1" si="0"/>
        <v>0.83</v>
      </c>
      <c r="O19">
        <f t="shared" ca="1" si="1"/>
        <v>86.83</v>
      </c>
    </row>
    <row r="20" spans="1:15" x14ac:dyDescent="0.25">
      <c r="A20" s="7">
        <v>42735.274305555598</v>
      </c>
      <c r="B20" s="13">
        <f t="shared" ref="B20:B25" si="4">+B19</f>
        <v>8988.7623999999996</v>
      </c>
      <c r="C20" s="14">
        <f>TRUNC(+C19/12,4)</f>
        <v>-1.2445999999999999</v>
      </c>
      <c r="D20">
        <f>+D19+C20</f>
        <v>8987.5177999999996</v>
      </c>
      <c r="E20"/>
      <c r="F20" s="4">
        <f>+D20-E15</f>
        <v>8991.0739999999987</v>
      </c>
      <c r="M20" s="7">
        <f t="shared" si="2"/>
        <v>42735.224305555639</v>
      </c>
      <c r="N20">
        <f t="shared" ca="1" si="0"/>
        <v>0.9</v>
      </c>
      <c r="O20">
        <f t="shared" ca="1" si="1"/>
        <v>94.16</v>
      </c>
    </row>
    <row r="21" spans="1:15" x14ac:dyDescent="0.25">
      <c r="A21" s="7">
        <v>42735.277777777803</v>
      </c>
      <c r="B21" s="13">
        <f t="shared" si="4"/>
        <v>8988.7623999999996</v>
      </c>
      <c r="D21">
        <f>+D20+C20</f>
        <v>8986.2731999999996</v>
      </c>
      <c r="E21"/>
      <c r="F21" s="4">
        <f>+D21-E15</f>
        <v>8989.8293999999987</v>
      </c>
      <c r="M21" s="7">
        <f t="shared" si="2"/>
        <v>42735.225000000086</v>
      </c>
      <c r="N21">
        <f t="shared" ca="1" si="0"/>
        <v>0.97</v>
      </c>
      <c r="O21">
        <f t="shared" ca="1" si="1"/>
        <v>101.48</v>
      </c>
    </row>
    <row r="22" spans="1:15" x14ac:dyDescent="0.25">
      <c r="A22" s="7">
        <v>42735.28125</v>
      </c>
      <c r="B22" s="13">
        <f t="shared" si="4"/>
        <v>8988.7623999999996</v>
      </c>
      <c r="D22">
        <f>+D21+C20</f>
        <v>8985.0285999999996</v>
      </c>
      <c r="E22"/>
      <c r="F22" s="4">
        <f>+D22-E15</f>
        <v>8988.5847999999987</v>
      </c>
      <c r="M22" s="7">
        <f t="shared" si="2"/>
        <v>42735.225694444533</v>
      </c>
      <c r="N22">
        <f t="shared" ca="1" si="0"/>
        <v>0.93</v>
      </c>
      <c r="O22">
        <f t="shared" ca="1" si="1"/>
        <v>97.3</v>
      </c>
    </row>
    <row r="23" spans="1:15" x14ac:dyDescent="0.25">
      <c r="A23" s="7">
        <v>42735.284722222197</v>
      </c>
      <c r="B23" s="13">
        <f t="shared" si="4"/>
        <v>8988.7623999999996</v>
      </c>
      <c r="D23">
        <f>+D22+C20</f>
        <v>8983.7839999999997</v>
      </c>
      <c r="E23"/>
      <c r="F23" s="4">
        <f>+D23-E15</f>
        <v>8987.3401999999987</v>
      </c>
      <c r="M23" s="7">
        <f t="shared" si="2"/>
        <v>42735.226388888979</v>
      </c>
      <c r="N23">
        <f t="shared" ca="1" si="0"/>
        <v>0.97</v>
      </c>
      <c r="O23">
        <f t="shared" ca="1" si="1"/>
        <v>101.48</v>
      </c>
    </row>
    <row r="24" spans="1:15" x14ac:dyDescent="0.25">
      <c r="A24" s="7">
        <v>42735.288194444402</v>
      </c>
      <c r="B24" s="13">
        <f t="shared" si="4"/>
        <v>8988.7623999999996</v>
      </c>
      <c r="D24">
        <f>+D23+C20</f>
        <v>8982.5393999999997</v>
      </c>
      <c r="E24"/>
      <c r="F24" s="4">
        <f>+D24-E15</f>
        <v>8986.0955999999987</v>
      </c>
      <c r="M24" s="7">
        <f t="shared" si="2"/>
        <v>42735.227083333426</v>
      </c>
      <c r="N24">
        <f t="shared" ca="1" si="0"/>
        <v>1.02</v>
      </c>
      <c r="O24">
        <f t="shared" ca="1" si="1"/>
        <v>106.71</v>
      </c>
    </row>
    <row r="25" spans="1:15" x14ac:dyDescent="0.25">
      <c r="A25" s="7">
        <v>42735.291666666701</v>
      </c>
      <c r="B25" s="13">
        <f t="shared" si="4"/>
        <v>8988.7623999999996</v>
      </c>
      <c r="D25">
        <f>+D24+C20</f>
        <v>8981.2947999999997</v>
      </c>
      <c r="E25"/>
      <c r="F25" s="4">
        <f>+D25-E15</f>
        <v>8984.8509999999987</v>
      </c>
      <c r="M25" s="7">
        <f t="shared" si="2"/>
        <v>42735.227777777873</v>
      </c>
      <c r="N25">
        <f t="shared" ca="1" si="0"/>
        <v>1</v>
      </c>
      <c r="O25">
        <f t="shared" ca="1" si="1"/>
        <v>104.62</v>
      </c>
    </row>
    <row r="26" spans="1:15" x14ac:dyDescent="0.25">
      <c r="A26" s="7">
        <v>42735.295138888898</v>
      </c>
      <c r="B26" s="5">
        <f>+B27</f>
        <v>8973.8264999999992</v>
      </c>
      <c r="D26">
        <f>+D25+C20</f>
        <v>8980.0501999999997</v>
      </c>
      <c r="E26" s="1">
        <f>TRUNC(AVERAGE(D26:D37),4)</f>
        <v>8970.6527999999998</v>
      </c>
      <c r="F26" s="4">
        <f>+D26-E27</f>
        <v>8983.223899999999</v>
      </c>
      <c r="G26" s="4">
        <f>AVERAGE(F26:F37)</f>
        <v>8973.8265166666661</v>
      </c>
      <c r="M26" s="7">
        <f t="shared" si="2"/>
        <v>42735.228472222319</v>
      </c>
      <c r="N26">
        <f t="shared" ca="1" si="0"/>
        <v>1.0900000000000001</v>
      </c>
      <c r="O26">
        <f t="shared" ca="1" si="1"/>
        <v>114.03</v>
      </c>
    </row>
    <row r="27" spans="1:15" x14ac:dyDescent="0.25">
      <c r="A27" s="7">
        <v>42735.298611111102</v>
      </c>
      <c r="B27" s="5">
        <f>+B28</f>
        <v>8973.8264999999992</v>
      </c>
      <c r="D27">
        <f>+D26+C20</f>
        <v>8978.8055999999997</v>
      </c>
      <c r="E27" s="1">
        <f>+E26-B31</f>
        <v>-3.1736999999993714</v>
      </c>
      <c r="F27" s="4">
        <f>+D27-E27</f>
        <v>8981.9792999999991</v>
      </c>
      <c r="G27" s="8">
        <f>+G26-B31</f>
        <v>1.6666666851961054E-5</v>
      </c>
      <c r="M27" s="7">
        <f t="shared" si="2"/>
        <v>42735.229166666766</v>
      </c>
      <c r="N27">
        <f t="shared" ca="1" si="0"/>
        <v>0.91</v>
      </c>
      <c r="O27">
        <f t="shared" ca="1" si="1"/>
        <v>95.2</v>
      </c>
    </row>
    <row r="28" spans="1:15" x14ac:dyDescent="0.25">
      <c r="A28" s="7">
        <v>42735.302083333299</v>
      </c>
      <c r="B28" s="5">
        <f>+B29</f>
        <v>8973.8264999999992</v>
      </c>
      <c r="D28">
        <f>+D27+C20</f>
        <v>8977.5609999999997</v>
      </c>
      <c r="E28"/>
      <c r="F28" s="4">
        <f>+D28-E27</f>
        <v>8980.7346999999991</v>
      </c>
      <c r="M28" s="7">
        <f t="shared" si="2"/>
        <v>42735.229861111213</v>
      </c>
      <c r="N28">
        <f t="shared" ca="1" si="0"/>
        <v>0.96</v>
      </c>
      <c r="O28">
        <f t="shared" ca="1" si="1"/>
        <v>100.43</v>
      </c>
    </row>
    <row r="29" spans="1:15" x14ac:dyDescent="0.25">
      <c r="A29" s="7">
        <v>42735.305555555598</v>
      </c>
      <c r="B29" s="5">
        <f>+B30</f>
        <v>8973.8264999999992</v>
      </c>
      <c r="D29">
        <f>+D28+C20</f>
        <v>8976.3163999999997</v>
      </c>
      <c r="E29"/>
      <c r="F29" s="4">
        <f>+D29-E27</f>
        <v>8979.4900999999991</v>
      </c>
      <c r="M29" s="7">
        <f t="shared" si="2"/>
        <v>42735.23055555566</v>
      </c>
      <c r="N29">
        <f t="shared" ca="1" si="0"/>
        <v>0.84</v>
      </c>
      <c r="O29">
        <f t="shared" ca="1" si="1"/>
        <v>87.88</v>
      </c>
    </row>
    <row r="30" spans="1:15" x14ac:dyDescent="0.25">
      <c r="A30" s="7">
        <v>42735.309027777803</v>
      </c>
      <c r="B30" s="5">
        <f>+B31</f>
        <v>8973.8264999999992</v>
      </c>
      <c r="D30">
        <f>+D29+C20</f>
        <v>8975.0717999999997</v>
      </c>
      <c r="E30"/>
      <c r="F30" s="4">
        <f>+D30-E27</f>
        <v>8978.2454999999991</v>
      </c>
      <c r="M30" s="7">
        <f t="shared" si="2"/>
        <v>42735.231250000106</v>
      </c>
      <c r="N30">
        <f t="shared" ca="1" si="0"/>
        <v>1.04</v>
      </c>
      <c r="O30">
        <f t="shared" ca="1" si="1"/>
        <v>108.8</v>
      </c>
    </row>
    <row r="31" spans="1:15" x14ac:dyDescent="0.25">
      <c r="A31" s="7">
        <v>42735.3125</v>
      </c>
      <c r="B31" s="15">
        <v>8973.8264999999992</v>
      </c>
      <c r="C31">
        <f>+B43-B31</f>
        <v>-32.432499999998981</v>
      </c>
      <c r="D31" s="10">
        <f>+B31</f>
        <v>8973.8264999999992</v>
      </c>
      <c r="E31"/>
      <c r="F31" s="4">
        <f>+D31-E27</f>
        <v>8977.0001999999986</v>
      </c>
      <c r="G31" s="12"/>
      <c r="M31" s="7">
        <f t="shared" si="2"/>
        <v>42735.231944444553</v>
      </c>
      <c r="N31">
        <f t="shared" ca="1" si="0"/>
        <v>1.01</v>
      </c>
      <c r="O31">
        <f t="shared" ca="1" si="1"/>
        <v>105.67</v>
      </c>
    </row>
    <row r="32" spans="1:15" x14ac:dyDescent="0.25">
      <c r="A32" s="7">
        <v>42735.315972222197</v>
      </c>
      <c r="B32" s="13">
        <f t="shared" ref="B32:B37" si="5">+B31</f>
        <v>8973.8264999999992</v>
      </c>
      <c r="C32" s="14">
        <f>TRUNC(+C31/12,4)</f>
        <v>-2.7027000000000001</v>
      </c>
      <c r="D32">
        <f>+D31+C32</f>
        <v>8971.1237999999994</v>
      </c>
      <c r="E32"/>
      <c r="F32" s="4">
        <f>+D32-E27</f>
        <v>8974.2974999999988</v>
      </c>
      <c r="M32" s="7">
        <f t="shared" si="2"/>
        <v>42735.232638889</v>
      </c>
      <c r="N32">
        <f t="shared" ca="1" si="0"/>
        <v>0.97</v>
      </c>
      <c r="O32">
        <f t="shared" ca="1" si="1"/>
        <v>101.48</v>
      </c>
    </row>
    <row r="33" spans="1:15" x14ac:dyDescent="0.25">
      <c r="A33" s="7">
        <v>42735.319444444402</v>
      </c>
      <c r="B33" s="13">
        <f t="shared" si="5"/>
        <v>8973.8264999999992</v>
      </c>
      <c r="D33">
        <f>+D32+C32</f>
        <v>8968.4210999999996</v>
      </c>
      <c r="E33"/>
      <c r="F33" s="4">
        <f>+D33-E27</f>
        <v>8971.5947999999989</v>
      </c>
      <c r="M33" s="7">
        <f t="shared" si="2"/>
        <v>42735.233333333446</v>
      </c>
      <c r="N33">
        <f t="shared" ca="1" si="0"/>
        <v>1.07</v>
      </c>
      <c r="O33">
        <f t="shared" ca="1" si="1"/>
        <v>111.94</v>
      </c>
    </row>
    <row r="34" spans="1:15" x14ac:dyDescent="0.25">
      <c r="A34" s="7">
        <v>42735.322916666701</v>
      </c>
      <c r="B34" s="13">
        <f t="shared" si="5"/>
        <v>8973.8264999999992</v>
      </c>
      <c r="D34">
        <f>+D33+C32</f>
        <v>8965.7183999999997</v>
      </c>
      <c r="E34"/>
      <c r="F34" s="4">
        <f>+D34-E27</f>
        <v>8968.8920999999991</v>
      </c>
    </row>
    <row r="35" spans="1:15" x14ac:dyDescent="0.25">
      <c r="A35" s="7">
        <v>42735.326388888898</v>
      </c>
      <c r="B35" s="13">
        <f t="shared" si="5"/>
        <v>8973.8264999999992</v>
      </c>
      <c r="D35">
        <f>+D34+C32</f>
        <v>8963.0156999999999</v>
      </c>
      <c r="E35"/>
      <c r="F35" s="4">
        <f>+D35-E27</f>
        <v>8966.1893999999993</v>
      </c>
      <c r="N35">
        <f ca="1">SUM(N2:N33)</f>
        <v>30.629999999999992</v>
      </c>
    </row>
    <row r="36" spans="1:15" x14ac:dyDescent="0.25">
      <c r="A36" s="7">
        <v>42735.329861111102</v>
      </c>
      <c r="B36" s="13">
        <f t="shared" si="5"/>
        <v>8973.8264999999992</v>
      </c>
      <c r="D36">
        <f>+D35+C32</f>
        <v>8960.3130000000001</v>
      </c>
      <c r="E36"/>
      <c r="F36" s="4">
        <f>+D36-E27</f>
        <v>8963.4866999999995</v>
      </c>
    </row>
    <row r="37" spans="1:15" x14ac:dyDescent="0.25">
      <c r="A37" s="7">
        <v>42735.333333333299</v>
      </c>
      <c r="B37" s="13">
        <f t="shared" si="5"/>
        <v>8973.8264999999992</v>
      </c>
      <c r="D37">
        <f>+D36+C32</f>
        <v>8957.6103000000003</v>
      </c>
      <c r="E37"/>
      <c r="F37" s="4">
        <f>+D37-E27</f>
        <v>8960.7839999999997</v>
      </c>
    </row>
    <row r="38" spans="1:15" x14ac:dyDescent="0.25">
      <c r="A38" s="7">
        <v>42735.336805555598</v>
      </c>
      <c r="B38" s="5">
        <f>+B39</f>
        <v>8941.3940000000002</v>
      </c>
      <c r="D38">
        <f>+D37+C32</f>
        <v>8954.9076000000005</v>
      </c>
      <c r="E38" s="1">
        <f>TRUNC(AVERAGE(D38:D49),4)</f>
        <v>8940.0426000000007</v>
      </c>
      <c r="F38" s="4">
        <f>+D38-E39</f>
        <v>8956.259</v>
      </c>
      <c r="G38" s="4">
        <f>AVERAGE(F38:F49)</f>
        <v>8941.394091666667</v>
      </c>
    </row>
    <row r="39" spans="1:15" x14ac:dyDescent="0.25">
      <c r="A39" s="7">
        <v>42735.340277777803</v>
      </c>
      <c r="B39" s="5">
        <f>+B40</f>
        <v>8941.3940000000002</v>
      </c>
      <c r="D39">
        <f>+D38+C32</f>
        <v>8952.2049000000006</v>
      </c>
      <c r="E39" s="1">
        <f>+E38-B43</f>
        <v>-1.3513999999995576</v>
      </c>
      <c r="F39" s="4">
        <f>+D39-E39</f>
        <v>8953.5563000000002</v>
      </c>
      <c r="G39" s="8">
        <f>+G38-B43</f>
        <v>9.1666666776291095E-5</v>
      </c>
    </row>
    <row r="40" spans="1:15" x14ac:dyDescent="0.25">
      <c r="A40" s="7">
        <v>42735.34375</v>
      </c>
      <c r="B40" s="5">
        <f>+B41</f>
        <v>8941.3940000000002</v>
      </c>
      <c r="D40">
        <f>+D39+C32</f>
        <v>8949.5022000000008</v>
      </c>
      <c r="F40" s="4">
        <f>+D40-E39</f>
        <v>8950.8536000000004</v>
      </c>
    </row>
    <row r="41" spans="1:15" x14ac:dyDescent="0.25">
      <c r="A41" s="7">
        <v>42735.347222222197</v>
      </c>
      <c r="B41" s="5">
        <f>+B42</f>
        <v>8941.3940000000002</v>
      </c>
      <c r="D41">
        <f>+D40+C32</f>
        <v>8946.799500000001</v>
      </c>
      <c r="F41" s="4">
        <f>+D41-E39</f>
        <v>8948.1509000000005</v>
      </c>
    </row>
    <row r="42" spans="1:15" x14ac:dyDescent="0.25">
      <c r="A42" s="7">
        <v>42735.350694444503</v>
      </c>
      <c r="B42" s="5">
        <f>+B43</f>
        <v>8941.3940000000002</v>
      </c>
      <c r="D42">
        <f>+D41+C32</f>
        <v>8944.0968000000012</v>
      </c>
      <c r="F42" s="4">
        <f>+D42-E39</f>
        <v>8945.4482000000007</v>
      </c>
    </row>
    <row r="43" spans="1:15" x14ac:dyDescent="0.25">
      <c r="A43" s="7">
        <v>42735.354166666701</v>
      </c>
      <c r="B43" s="15">
        <v>8941.3940000000002</v>
      </c>
      <c r="D43" s="10">
        <f>+B43</f>
        <v>8941.3940000000002</v>
      </c>
      <c r="F43" s="4">
        <f>+D43-E39</f>
        <v>8942.7453999999998</v>
      </c>
      <c r="G43" s="12"/>
    </row>
    <row r="44" spans="1:15" x14ac:dyDescent="0.25">
      <c r="A44" s="7">
        <v>42735.357638888898</v>
      </c>
      <c r="B44" s="13">
        <f t="shared" ref="B44:B49" si="6">+B43</f>
        <v>8941.3940000000002</v>
      </c>
      <c r="D44" s="6">
        <f>+D43+C32</f>
        <v>8938.6913000000004</v>
      </c>
      <c r="F44" s="4">
        <f>+D44-E39</f>
        <v>8940.0427</v>
      </c>
    </row>
    <row r="45" spans="1:15" x14ac:dyDescent="0.25">
      <c r="A45" s="7">
        <v>42735.361111111102</v>
      </c>
      <c r="B45" s="13">
        <f t="shared" si="6"/>
        <v>8941.3940000000002</v>
      </c>
      <c r="D45" s="6">
        <f>+D44+C32</f>
        <v>8935.9886000000006</v>
      </c>
      <c r="F45" s="4">
        <f>+D45-E39</f>
        <v>8937.34</v>
      </c>
    </row>
    <row r="46" spans="1:15" x14ac:dyDescent="0.25">
      <c r="A46" s="7">
        <v>42735.364583333299</v>
      </c>
      <c r="B46" s="13">
        <f t="shared" si="6"/>
        <v>8941.3940000000002</v>
      </c>
      <c r="D46" s="6">
        <f>+D45+C32</f>
        <v>8933.2859000000008</v>
      </c>
      <c r="F46" s="4">
        <f>+D46-E39</f>
        <v>8934.6373000000003</v>
      </c>
    </row>
    <row r="47" spans="1:15" x14ac:dyDescent="0.25">
      <c r="A47" s="7">
        <v>42735.368055555598</v>
      </c>
      <c r="B47" s="13">
        <f t="shared" si="6"/>
        <v>8941.3940000000002</v>
      </c>
      <c r="D47" s="6">
        <f>+D46+C32</f>
        <v>8930.5832000000009</v>
      </c>
      <c r="F47" s="4">
        <f>+D47-E39</f>
        <v>8931.9346000000005</v>
      </c>
    </row>
    <row r="48" spans="1:15" x14ac:dyDescent="0.25">
      <c r="A48" s="7">
        <v>42735.371527777803</v>
      </c>
      <c r="B48" s="13">
        <f t="shared" si="6"/>
        <v>8941.3940000000002</v>
      </c>
      <c r="D48" s="6">
        <f>+D47+C32</f>
        <v>8927.8805000000011</v>
      </c>
      <c r="F48" s="4">
        <f>+D48-E39</f>
        <v>8929.2319000000007</v>
      </c>
    </row>
    <row r="49" spans="1:6" x14ac:dyDescent="0.25">
      <c r="A49" s="7">
        <v>42735.375</v>
      </c>
      <c r="B49" s="13">
        <f t="shared" si="6"/>
        <v>8941.3940000000002</v>
      </c>
      <c r="D49" s="6">
        <f>+D48+C32</f>
        <v>8925.1778000000013</v>
      </c>
      <c r="F49" s="4">
        <f>+D49-E39</f>
        <v>8926.5292000000009</v>
      </c>
    </row>
    <row r="51" spans="1:6" x14ac:dyDescent="0.25">
      <c r="A51" s="3" t="s">
        <v>3</v>
      </c>
    </row>
    <row r="52" spans="1:6" ht="15.75" x14ac:dyDescent="0.25">
      <c r="A52" s="2">
        <v>42735.229166666701</v>
      </c>
      <c r="B52" s="16">
        <v>8975.5334000000003</v>
      </c>
      <c r="C52" s="16"/>
      <c r="D52" s="16"/>
    </row>
    <row r="53" spans="1:6" ht="15.75" x14ac:dyDescent="0.25">
      <c r="A53" s="2">
        <v>42735.270833333299</v>
      </c>
      <c r="B53" s="16">
        <v>8988.7623999999996</v>
      </c>
      <c r="C53" s="16"/>
      <c r="D53" s="16"/>
    </row>
    <row r="54" spans="1:6" ht="15.75" x14ac:dyDescent="0.25">
      <c r="A54" s="2">
        <v>42735.3125</v>
      </c>
      <c r="B54" s="16">
        <v>8973.8264999999992</v>
      </c>
      <c r="C54" s="16"/>
      <c r="D54" s="16"/>
    </row>
    <row r="55" spans="1:6" ht="15.75" x14ac:dyDescent="0.25">
      <c r="A55" s="2">
        <v>42735.354166666701</v>
      </c>
      <c r="B55" s="16">
        <v>8941.3940000000002</v>
      </c>
      <c r="C55" s="16"/>
      <c r="D55" s="16"/>
    </row>
  </sheetData>
  <pageMargins left="0.78749999999999998" right="0.78749999999999998" top="1.0249999999999999" bottom="1.0249999999999999" header="0.78749999999999998" footer="0.78749999999999998"/>
  <pageSetup paperSize="0" scale="0" firstPageNumber="0" orientation="portrait" usePrinterDefaults="0" horizontalDpi="0" verticalDpi="0" copies="0"/>
  <headerFooter>
    <oddHeader>&amp;C&amp;"Arial,Normal"&amp;10&amp;A</oddHeader>
    <oddFooter>&amp;C&amp;"Arial,Normal"&amp;10Página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1843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SCADA</dc:creator>
  <dc:description/>
  <cp:lastModifiedBy>amd-user</cp:lastModifiedBy>
  <cp:revision>17</cp:revision>
  <dcterms:created xsi:type="dcterms:W3CDTF">2015-10-29T18:56:08Z</dcterms:created>
  <dcterms:modified xsi:type="dcterms:W3CDTF">2017-05-03T21:16:37Z</dcterms:modified>
  <dc:language>es-MX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