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DROM~1\AppData\Local\Temp\Rar$DIa0.246\"/>
    </mc:Choice>
  </mc:AlternateContent>
  <bookViews>
    <workbookView xWindow="0" yWindow="0" windowWidth="20490" windowHeight="7620"/>
  </bookViews>
  <sheets>
    <sheet name="Hoja1" sheetId="1" r:id="rId1"/>
  </sheets>
  <definedNames>
    <definedName name="SegmentaciónDeDatos_Antigüedad1">#N/A</definedName>
    <definedName name="SegmentaciónDeDatos_Area1">#N/A</definedName>
    <definedName name="SegmentaciónDeDatos_Edad1">#N/A</definedName>
    <definedName name="SegmentaciónDeDatos_Sexo1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  <x14:slicerCache r:id="rId4"/>
        <x14:slicerCache r:id="rId5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1" i="1" l="1"/>
  <c r="AD41" i="1"/>
  <c r="AC41" i="1"/>
  <c r="AA41" i="1"/>
  <c r="Z41" i="1"/>
  <c r="Y41" i="1"/>
  <c r="W41" i="1"/>
  <c r="V41" i="1"/>
  <c r="U41" i="1"/>
  <c r="S41" i="1"/>
  <c r="R41" i="1"/>
  <c r="Q41" i="1"/>
  <c r="O41" i="1"/>
  <c r="N41" i="1"/>
  <c r="M41" i="1"/>
  <c r="K41" i="1"/>
  <c r="J41" i="1"/>
  <c r="I41" i="1"/>
  <c r="G41" i="1"/>
  <c r="F41" i="1"/>
  <c r="E41" i="1"/>
  <c r="AE40" i="1"/>
  <c r="AD40" i="1"/>
  <c r="AC40" i="1"/>
  <c r="AA40" i="1"/>
  <c r="Z40" i="1"/>
  <c r="Y40" i="1"/>
  <c r="W40" i="1"/>
  <c r="V40" i="1"/>
  <c r="U40" i="1"/>
  <c r="S40" i="1"/>
  <c r="R40" i="1"/>
  <c r="Q40" i="1"/>
  <c r="O40" i="1"/>
  <c r="N40" i="1"/>
  <c r="M40" i="1"/>
  <c r="K40" i="1"/>
  <c r="J40" i="1"/>
  <c r="I40" i="1"/>
  <c r="G40" i="1"/>
  <c r="F40" i="1"/>
  <c r="E40" i="1"/>
  <c r="AE39" i="1"/>
  <c r="AD39" i="1"/>
  <c r="AC39" i="1"/>
  <c r="AA39" i="1"/>
  <c r="Z39" i="1"/>
  <c r="Y39" i="1"/>
  <c r="W39" i="1"/>
  <c r="V39" i="1"/>
  <c r="U39" i="1"/>
  <c r="S39" i="1"/>
  <c r="R39" i="1"/>
  <c r="Q39" i="1"/>
  <c r="O39" i="1"/>
  <c r="N39" i="1"/>
  <c r="M39" i="1"/>
  <c r="K39" i="1"/>
  <c r="J39" i="1"/>
  <c r="I39" i="1"/>
  <c r="G39" i="1"/>
  <c r="F39" i="1"/>
  <c r="E39" i="1"/>
  <c r="AE37" i="1"/>
  <c r="AD37" i="1"/>
  <c r="AC37" i="1"/>
  <c r="AA37" i="1"/>
  <c r="Z37" i="1"/>
  <c r="Y37" i="1"/>
  <c r="W37" i="1"/>
  <c r="V37" i="1"/>
  <c r="U37" i="1"/>
  <c r="S37" i="1"/>
  <c r="R37" i="1"/>
  <c r="Q37" i="1"/>
  <c r="O37" i="1"/>
  <c r="N37" i="1"/>
  <c r="M37" i="1"/>
  <c r="K37" i="1"/>
  <c r="J37" i="1"/>
  <c r="I37" i="1"/>
  <c r="G37" i="1"/>
  <c r="F37" i="1"/>
  <c r="E37" i="1"/>
  <c r="AE36" i="1"/>
  <c r="AD36" i="1"/>
  <c r="AC36" i="1"/>
  <c r="AA36" i="1"/>
  <c r="Z36" i="1"/>
  <c r="Y36" i="1"/>
  <c r="W36" i="1"/>
  <c r="V36" i="1"/>
  <c r="U36" i="1"/>
  <c r="S36" i="1"/>
  <c r="R36" i="1"/>
  <c r="Q36" i="1"/>
  <c r="O36" i="1"/>
  <c r="N36" i="1"/>
  <c r="M36" i="1"/>
  <c r="K36" i="1"/>
  <c r="J36" i="1"/>
  <c r="I36" i="1"/>
  <c r="G36" i="1"/>
  <c r="F36" i="1"/>
  <c r="E36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AE34" i="1"/>
  <c r="AD34" i="1"/>
  <c r="AC34" i="1"/>
  <c r="AA34" i="1"/>
  <c r="Z34" i="1"/>
  <c r="Y34" i="1"/>
  <c r="W34" i="1"/>
  <c r="V34" i="1"/>
  <c r="U34" i="1"/>
  <c r="S34" i="1"/>
  <c r="R34" i="1"/>
  <c r="Q34" i="1"/>
  <c r="O34" i="1"/>
  <c r="N34" i="1"/>
  <c r="M34" i="1"/>
  <c r="K34" i="1"/>
  <c r="J34" i="1"/>
  <c r="I34" i="1"/>
  <c r="G34" i="1"/>
  <c r="F34" i="1"/>
  <c r="AE33" i="1"/>
  <c r="AD33" i="1"/>
  <c r="AC33" i="1"/>
  <c r="AA33" i="1"/>
  <c r="Z33" i="1"/>
  <c r="Y33" i="1"/>
  <c r="W33" i="1"/>
  <c r="V33" i="1"/>
  <c r="U33" i="1"/>
  <c r="S33" i="1"/>
  <c r="R33" i="1"/>
  <c r="Q33" i="1"/>
  <c r="O33" i="1"/>
  <c r="N33" i="1"/>
  <c r="M33" i="1"/>
  <c r="K33" i="1"/>
  <c r="J33" i="1"/>
  <c r="I33" i="1"/>
  <c r="G33" i="1"/>
  <c r="F33" i="1"/>
  <c r="E33" i="1"/>
  <c r="AF29" i="1"/>
  <c r="AG29" i="1" s="1"/>
  <c r="AB29" i="1"/>
  <c r="X29" i="1"/>
  <c r="T29" i="1"/>
  <c r="P29" i="1"/>
  <c r="L29" i="1"/>
  <c r="H29" i="1"/>
  <c r="AF28" i="1"/>
  <c r="AG28" i="1" s="1"/>
  <c r="AB28" i="1"/>
  <c r="X28" i="1"/>
  <c r="T28" i="1"/>
  <c r="P28" i="1"/>
  <c r="L28" i="1"/>
  <c r="H28" i="1"/>
  <c r="AF27" i="1"/>
  <c r="AG27" i="1" s="1"/>
  <c r="AB27" i="1"/>
  <c r="X27" i="1"/>
  <c r="T27" i="1"/>
  <c r="P27" i="1"/>
  <c r="L27" i="1"/>
  <c r="H27" i="1"/>
  <c r="AF26" i="1"/>
  <c r="AG26" i="1" s="1"/>
  <c r="AB26" i="1"/>
  <c r="X26" i="1"/>
  <c r="T26" i="1"/>
  <c r="P26" i="1"/>
  <c r="L26" i="1"/>
  <c r="H26" i="1"/>
  <c r="AF25" i="1"/>
  <c r="AG25" i="1" s="1"/>
  <c r="AB25" i="1"/>
  <c r="X25" i="1"/>
  <c r="T25" i="1"/>
  <c r="P25" i="1"/>
  <c r="L25" i="1"/>
  <c r="H25" i="1"/>
  <c r="AF24" i="1"/>
  <c r="AG24" i="1" s="1"/>
  <c r="AB24" i="1"/>
  <c r="X24" i="1"/>
  <c r="T24" i="1"/>
  <c r="P24" i="1"/>
  <c r="L24" i="1"/>
  <c r="H24" i="1"/>
  <c r="AF23" i="1"/>
  <c r="AG23" i="1" s="1"/>
  <c r="AB23" i="1"/>
  <c r="X23" i="1"/>
  <c r="T23" i="1"/>
  <c r="P23" i="1"/>
  <c r="L23" i="1"/>
  <c r="H23" i="1"/>
  <c r="AF22" i="1"/>
  <c r="AG22" i="1" s="1"/>
  <c r="AB22" i="1"/>
  <c r="X22" i="1"/>
  <c r="T22" i="1"/>
  <c r="P22" i="1"/>
  <c r="L22" i="1"/>
  <c r="H22" i="1"/>
  <c r="AF21" i="1"/>
  <c r="AG21" i="1" s="1"/>
  <c r="AB21" i="1"/>
  <c r="X21" i="1"/>
  <c r="T21" i="1"/>
  <c r="P21" i="1"/>
  <c r="L21" i="1"/>
  <c r="H21" i="1"/>
  <c r="AF20" i="1"/>
  <c r="AG20" i="1" s="1"/>
  <c r="AB20" i="1"/>
  <c r="X20" i="1"/>
  <c r="T20" i="1"/>
  <c r="P20" i="1"/>
  <c r="L20" i="1"/>
  <c r="H20" i="1"/>
  <c r="AF19" i="1"/>
  <c r="AG19" i="1" s="1"/>
  <c r="AB19" i="1"/>
  <c r="X19" i="1"/>
  <c r="T19" i="1"/>
  <c r="P19" i="1"/>
  <c r="L19" i="1"/>
  <c r="H19" i="1"/>
  <c r="AF18" i="1"/>
  <c r="AG18" i="1" s="1"/>
  <c r="AB18" i="1"/>
  <c r="X18" i="1"/>
  <c r="T18" i="1"/>
  <c r="P18" i="1"/>
  <c r="L18" i="1"/>
  <c r="H18" i="1"/>
  <c r="AF17" i="1"/>
  <c r="AG17" i="1" s="1"/>
  <c r="AB17" i="1"/>
  <c r="X17" i="1"/>
  <c r="T17" i="1"/>
  <c r="P17" i="1"/>
  <c r="L17" i="1"/>
  <c r="H17" i="1"/>
  <c r="AF16" i="1"/>
  <c r="AG16" i="1" s="1"/>
  <c r="AB16" i="1"/>
  <c r="X16" i="1"/>
  <c r="T16" i="1"/>
  <c r="P16" i="1"/>
  <c r="L16" i="1"/>
  <c r="H16" i="1"/>
  <c r="AF15" i="1"/>
  <c r="AG15" i="1" s="1"/>
  <c r="AB15" i="1"/>
  <c r="X15" i="1"/>
  <c r="T15" i="1"/>
  <c r="P15" i="1"/>
  <c r="L15" i="1"/>
  <c r="H15" i="1"/>
  <c r="AF14" i="1"/>
  <c r="AG14" i="1" s="1"/>
  <c r="AB14" i="1"/>
  <c r="X14" i="1"/>
  <c r="T14" i="1"/>
  <c r="P14" i="1"/>
  <c r="L14" i="1"/>
  <c r="H14" i="1"/>
  <c r="AF13" i="1"/>
  <c r="AG13" i="1" s="1"/>
  <c r="AB13" i="1"/>
  <c r="X13" i="1"/>
  <c r="T13" i="1"/>
  <c r="P13" i="1"/>
  <c r="L13" i="1"/>
  <c r="H13" i="1"/>
  <c r="AF12" i="1"/>
  <c r="AG12" i="1" s="1"/>
  <c r="AB12" i="1"/>
  <c r="X12" i="1"/>
  <c r="T12" i="1"/>
  <c r="P12" i="1"/>
  <c r="L12" i="1"/>
  <c r="H12" i="1"/>
  <c r="AF11" i="1"/>
  <c r="AG11" i="1" s="1"/>
  <c r="AB11" i="1"/>
  <c r="X11" i="1"/>
  <c r="T11" i="1"/>
  <c r="P11" i="1"/>
  <c r="L11" i="1"/>
  <c r="H11" i="1"/>
  <c r="AF10" i="1"/>
  <c r="AG10" i="1" s="1"/>
  <c r="AB10" i="1"/>
  <c r="X10" i="1"/>
  <c r="T10" i="1"/>
  <c r="P10" i="1"/>
  <c r="L10" i="1"/>
  <c r="H10" i="1"/>
  <c r="AF9" i="1"/>
  <c r="AG9" i="1" s="1"/>
  <c r="E34" i="1" s="1"/>
  <c r="AB9" i="1"/>
  <c r="X9" i="1"/>
  <c r="T9" i="1"/>
  <c r="P9" i="1"/>
  <c r="L9" i="1"/>
  <c r="H9" i="1"/>
  <c r="AF8" i="1"/>
  <c r="AG8" i="1" s="1"/>
  <c r="AB8" i="1"/>
  <c r="X8" i="1"/>
  <c r="T8" i="1"/>
  <c r="P8" i="1"/>
  <c r="L8" i="1"/>
  <c r="H8" i="1"/>
  <c r="AF7" i="1"/>
  <c r="AG7" i="1" s="1"/>
  <c r="AB7" i="1"/>
  <c r="X7" i="1"/>
  <c r="T7" i="1"/>
  <c r="P7" i="1"/>
  <c r="L7" i="1"/>
  <c r="H7" i="1"/>
  <c r="AF6" i="1"/>
  <c r="AG6" i="1" s="1"/>
  <c r="AB6" i="1"/>
  <c r="X6" i="1"/>
  <c r="T6" i="1"/>
  <c r="P6" i="1"/>
  <c r="L6" i="1"/>
  <c r="H6" i="1"/>
  <c r="AF5" i="1"/>
  <c r="AG5" i="1" s="1"/>
  <c r="AB5" i="1"/>
  <c r="X5" i="1"/>
  <c r="T5" i="1"/>
  <c r="P5" i="1"/>
  <c r="L5" i="1"/>
  <c r="H5" i="1"/>
  <c r="AF4" i="1"/>
  <c r="AG4" i="1" s="1"/>
  <c r="AB4" i="1"/>
  <c r="X4" i="1"/>
  <c r="T4" i="1"/>
  <c r="P4" i="1"/>
  <c r="L4" i="1"/>
  <c r="H4" i="1"/>
  <c r="AF3" i="1"/>
  <c r="AG3" i="1" s="1"/>
  <c r="AB3" i="1"/>
  <c r="X3" i="1"/>
  <c r="T3" i="1"/>
  <c r="P3" i="1"/>
  <c r="L3" i="1"/>
  <c r="H3" i="1"/>
  <c r="AF2" i="1"/>
  <c r="AG2" i="1" s="1"/>
  <c r="AB2" i="1"/>
  <c r="X2" i="1"/>
  <c r="T2" i="1"/>
  <c r="P2" i="1"/>
  <c r="L2" i="1"/>
  <c r="H2" i="1"/>
  <c r="H33" i="1" l="1"/>
  <c r="L33" i="1"/>
  <c r="P33" i="1"/>
  <c r="T33" i="1"/>
  <c r="X33" i="1"/>
  <c r="AB33" i="1"/>
  <c r="AF33" i="1"/>
  <c r="H34" i="1"/>
  <c r="L34" i="1"/>
  <c r="P34" i="1"/>
  <c r="T34" i="1"/>
  <c r="X34" i="1"/>
  <c r="AB34" i="1"/>
  <c r="AF34" i="1"/>
  <c r="H35" i="1"/>
  <c r="L35" i="1"/>
  <c r="P35" i="1"/>
  <c r="T35" i="1"/>
  <c r="X35" i="1"/>
  <c r="AB35" i="1"/>
  <c r="AF35" i="1"/>
  <c r="H36" i="1"/>
  <c r="L36" i="1"/>
  <c r="P36" i="1"/>
  <c r="T36" i="1"/>
  <c r="X36" i="1"/>
  <c r="AB36" i="1"/>
  <c r="AF36" i="1"/>
  <c r="H37" i="1"/>
  <c r="L37" i="1"/>
  <c r="P37" i="1"/>
  <c r="T37" i="1"/>
  <c r="X37" i="1"/>
  <c r="AB37" i="1"/>
  <c r="AF37" i="1"/>
  <c r="H39" i="1"/>
  <c r="L39" i="1"/>
  <c r="P39" i="1"/>
  <c r="T39" i="1"/>
  <c r="X39" i="1"/>
  <c r="AB39" i="1"/>
  <c r="AF39" i="1"/>
  <c r="H40" i="1"/>
  <c r="L40" i="1"/>
  <c r="P40" i="1"/>
  <c r="T40" i="1"/>
  <c r="X40" i="1"/>
  <c r="AB40" i="1"/>
  <c r="AF40" i="1"/>
  <c r="H41" i="1"/>
  <c r="L41" i="1"/>
  <c r="P41" i="1"/>
  <c r="T41" i="1"/>
  <c r="X41" i="1"/>
  <c r="AB41" i="1"/>
  <c r="AF41" i="1"/>
</calcChain>
</file>

<file path=xl/sharedStrings.xml><?xml version="1.0" encoding="utf-8"?>
<sst xmlns="http://schemas.openxmlformats.org/spreadsheetml/2006/main" count="178" uniqueCount="53">
  <si>
    <t>Sexo</t>
  </si>
  <si>
    <t>Edad</t>
  </si>
  <si>
    <t>Antigüedad</t>
  </si>
  <si>
    <t>Area</t>
  </si>
  <si>
    <t xml:space="preserve">Se me ofrece capacitación y/o entrenamiento con el objetivo de promover mi desarrollo profesional 
</t>
  </si>
  <si>
    <t xml:space="preserve">Se me ofrece la oportunidad de participar en charlas o reuniones de suma importancia. </t>
  </si>
  <si>
    <t xml:space="preserve">Se fomenta la participación de dar exposiciones frente a los demás </t>
  </si>
  <si>
    <t>Desarrollo Personal</t>
  </si>
  <si>
    <t xml:space="preserve">Los jefes me mantienen informado acerca de cosas y cambio importantes </t>
  </si>
  <si>
    <t xml:space="preserve">Los jefes comunican claramente qué se espera de nuestro trabajo </t>
  </si>
  <si>
    <t>Los jefes son accesibles, es fácil hablar con ellos</t>
  </si>
  <si>
    <t>Comunicación</t>
  </si>
  <si>
    <t>Los jefes tienen una visión clara de hacia dónde va la organización y qué hacer para logralo</t>
  </si>
  <si>
    <t xml:space="preserve">Los jefes hacen un buen trabajo en la asignación de labores y coordinación de la personas </t>
  </si>
  <si>
    <t xml:space="preserve">Recibo un buen trato independientemente de mi posición en la organización </t>
  </si>
  <si>
    <t>Gestión</t>
  </si>
  <si>
    <t>En la empresa existe mucha comprensión cuando se presentan inconvenientes en el camino</t>
  </si>
  <si>
    <t xml:space="preserve">Los jefes cumplen sus promesas </t>
  </si>
  <si>
    <t xml:space="preserve">Las personas evitan la manipulación, los rumores y argollas para conseguir algún objetivo </t>
  </si>
  <si>
    <t>Liderazgo</t>
  </si>
  <si>
    <t xml:space="preserve">Todos tenemos las oportunidades de recibir un reconocimiento especial </t>
  </si>
  <si>
    <t xml:space="preserve">Los jefes incentivan consideran y responden genuinamente a nuestras ideas y sugerencias </t>
  </si>
  <si>
    <t>Aquí se propicia que las personas equilibren su vida de trabajo y su vida personal</t>
  </si>
  <si>
    <t>Motivación</t>
  </si>
  <si>
    <t xml:space="preserve">Los jefes demuestran un interés sincero en mi como persona, no solo como empleado </t>
  </si>
  <si>
    <t xml:space="preserve">Las personas son tratadas de manera justa independientemente de su edad </t>
  </si>
  <si>
    <t xml:space="preserve">Aquí se presenta una organización flexible y horizontal </t>
  </si>
  <si>
    <t>Dirección de Personal</t>
  </si>
  <si>
    <t xml:space="preserve">A las personas aquí se les paga justamente por lo que hacen </t>
  </si>
  <si>
    <t xml:space="preserve">Siento que recibo una parte justa de las ganancias que obtiene esta organización </t>
  </si>
  <si>
    <t xml:space="preserve">Siento que se cumplen con los horarios de trabajo establecidos en la empresa. </t>
  </si>
  <si>
    <t>Politicas administrativas</t>
  </si>
  <si>
    <t>Masculino</t>
  </si>
  <si>
    <t>21-30</t>
  </si>
  <si>
    <t>1 y 5 años</t>
  </si>
  <si>
    <t>Ventas</t>
  </si>
  <si>
    <t>Femenino</t>
  </si>
  <si>
    <t>31-40</t>
  </si>
  <si>
    <t>6 y 10 años</t>
  </si>
  <si>
    <t>Administración</t>
  </si>
  <si>
    <t>&lt;  de 1 año</t>
  </si>
  <si>
    <t>Finanzas</t>
  </si>
  <si>
    <t>&gt; 15 años</t>
  </si>
  <si>
    <t>41-50</t>
  </si>
  <si>
    <t>&lt; 20</t>
  </si>
  <si>
    <t>Producción</t>
  </si>
  <si>
    <t>11 y 15 años</t>
  </si>
  <si>
    <t>1 y 2</t>
  </si>
  <si>
    <t>En Desacuerdo</t>
  </si>
  <si>
    <t>Neutrales</t>
  </si>
  <si>
    <t>4 y 5</t>
  </si>
  <si>
    <t>De Acuerdo</t>
  </si>
  <si>
    <t>condicion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</si>
</sst>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4" fillId="7" borderId="0" xfId="0" applyFont="1" applyFill="1" applyAlignment="1">
      <alignment vertical="center" wrapText="1"/>
    </xf>
    <xf numFmtId="0" fontId="4" fillId="8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9" borderId="0" xfId="0" applyFont="1" applyFill="1" applyAlignment="1">
      <alignment vertical="center" wrapText="1"/>
    </xf>
    <xf numFmtId="0" fontId="0" fillId="9" borderId="0" xfId="0" applyFill="1" applyAlignment="1">
      <alignment horizontal="center"/>
    </xf>
    <xf numFmtId="0" fontId="0" fillId="9" borderId="0" xfId="0" applyFill="1" applyAlignment="1" applyProtection="1">
      <alignment horizontal="center"/>
    </xf>
  </cellXfs>
  <cellStyles count="1">
    <cellStyle name="Normal" xfId="0" builtinId="0"/>
  </cellStyles>
  <dxfs count="34">
    <dxf>
      <numFmt numFmtId="0" formatCode="General"/>
      <fill>
        <patternFill>
          <fgColor indexed="64"/>
          <bgColor rgb="FFFF0000"/>
        </patternFill>
      </fill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7" tint="0.59999389629810485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microsoft.com/office/2007/relationships/slicerCache" Target="slicerCaches/slicerCache2.xml"/><Relationship Id="rId7" Type="http://schemas.openxmlformats.org/officeDocument/2006/relationships/styles" Target="styles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4.xml"/><Relationship Id="rId4" Type="http://schemas.microsoft.com/office/2007/relationships/slicerCache" Target="slicerCaches/slicerCache3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16329</xdr:colOff>
      <xdr:row>44</xdr:row>
      <xdr:rowOff>181882</xdr:rowOff>
    </xdr:from>
    <xdr:to>
      <xdr:col>4</xdr:col>
      <xdr:colOff>251279</xdr:colOff>
      <xdr:row>54</xdr:row>
      <xdr:rowOff>153307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Sexo 2">
              <a:extLst>
                <a:ext uri="{FF2B5EF4-FFF2-40B4-BE49-F238E27FC236}">
                  <a16:creationId xmlns:a16="http://schemas.microsoft.com/office/drawing/2014/main" id="{AC4743FF-E275-4C3F-8793-0C990ECB2A2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xo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02579" y="10468882"/>
              <a:ext cx="166370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5</xdr:col>
      <xdr:colOff>687161</xdr:colOff>
      <xdr:row>45</xdr:row>
      <xdr:rowOff>73932</xdr:rowOff>
    </xdr:from>
    <xdr:to>
      <xdr:col>7</xdr:col>
      <xdr:colOff>655411</xdr:colOff>
      <xdr:row>55</xdr:row>
      <xdr:rowOff>45357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Edad 2">
              <a:extLst>
                <a:ext uri="{FF2B5EF4-FFF2-40B4-BE49-F238E27FC236}">
                  <a16:creationId xmlns:a16="http://schemas.microsoft.com/office/drawing/2014/main" id="{DF739F06-D702-4739-9C5F-B1A55F164E5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dad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564211" y="10551432"/>
              <a:ext cx="168275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9</xdr:col>
      <xdr:colOff>163286</xdr:colOff>
      <xdr:row>44</xdr:row>
      <xdr:rowOff>156936</xdr:rowOff>
    </xdr:from>
    <xdr:to>
      <xdr:col>11</xdr:col>
      <xdr:colOff>131536</xdr:colOff>
      <xdr:row>54</xdr:row>
      <xdr:rowOff>128361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Antigüedad 2">
              <a:extLst>
                <a:ext uri="{FF2B5EF4-FFF2-40B4-BE49-F238E27FC236}">
                  <a16:creationId xmlns:a16="http://schemas.microsoft.com/office/drawing/2014/main" id="{AA746CC8-EE75-479D-A635-A33353E3E7D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tigüedad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469336" y="10443936"/>
              <a:ext cx="168275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13</xdr:col>
      <xdr:colOff>764267</xdr:colOff>
      <xdr:row>44</xdr:row>
      <xdr:rowOff>189593</xdr:rowOff>
    </xdr:from>
    <xdr:to>
      <xdr:col>15</xdr:col>
      <xdr:colOff>732517</xdr:colOff>
      <xdr:row>54</xdr:row>
      <xdr:rowOff>161018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Area 2">
              <a:extLst>
                <a:ext uri="{FF2B5EF4-FFF2-40B4-BE49-F238E27FC236}">
                  <a16:creationId xmlns:a16="http://schemas.microsoft.com/office/drawing/2014/main" id="{B9233607-3C17-4F5C-A758-59E0CD719D7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rea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99317" y="10476593"/>
              <a:ext cx="168275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Sexo1" sourceName="Sexo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dad1" sourceName="Edad">
  <extLst>
    <x:ext xmlns:x15="http://schemas.microsoft.com/office/spreadsheetml/2010/11/main" uri="{2F2917AC-EB37-4324-AD4E-5DD8C200BD13}">
      <x15:tableSlicerCache tableId="1" column="2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ntigüedad1" sourceName="Antigüedad">
  <extLst>
    <x:ext xmlns:x15="http://schemas.microsoft.com/office/spreadsheetml/2010/11/main" uri="{2F2917AC-EB37-4324-AD4E-5DD8C200BD13}">
      <x15:tableSlicerCache tableId="1" column="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rea1" sourceName="Area">
  <extLst>
    <x:ext xmlns:x15="http://schemas.microsoft.com/office/spreadsheetml/2010/11/main" uri="{2F2917AC-EB37-4324-AD4E-5DD8C200BD13}">
      <x15:tableSlicerCache tableId="1" column="4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Sexo 2" cache="SegmentaciónDeDatos_Sexo1" caption="Sexo" rowHeight="241300"/>
  <slicer name="Edad 2" cache="SegmentaciónDeDatos_Edad1" caption="Edad" rowHeight="241300"/>
  <slicer name="Antigüedad 2" cache="SegmentaciónDeDatos_Antigüedad1" caption="Antigüedad" rowHeight="241300"/>
  <slicer name="Area 2" cache="SegmentaciónDeDatos_Area1" caption="Area" rowHeight="241300"/>
</slicers>
</file>

<file path=xl/tables/table1.xml><?xml version="1.0" encoding="utf-8"?>
<table xmlns="http://schemas.openxmlformats.org/spreadsheetml/2006/main" id="1" name="Tabla1" displayName="Tabla1" ref="A1:AG29" totalsRowShown="0" headerRowDxfId="33" dataDxfId="32">
  <autoFilter ref="A1:AG29"/>
  <tableColumns count="33">
    <tableColumn id="1" name="Sexo"/>
    <tableColumn id="2" name="Edad" dataDxfId="31"/>
    <tableColumn id="3" name="Antigüedad" dataDxfId="30"/>
    <tableColumn id="4" name="Area" dataDxfId="29"/>
    <tableColumn id="5" name="Se me ofrece capacitación y/o entrenamiento con el objetivo de promover mi desarrollo profesional _x000a_" dataDxfId="28"/>
    <tableColumn id="6" name="Se me ofrece la oportunidad de participar en charlas o reuniones de suma importancia. " dataDxfId="27"/>
    <tableColumn id="7" name="Se fomenta la participación de dar exposiciones frente a los demás " dataDxfId="26"/>
    <tableColumn id="8" name="Desarrollo Personal" dataDxfId="25">
      <calculatedColumnFormula>AVERAGE(E2:G2)</calculatedColumnFormula>
    </tableColumn>
    <tableColumn id="9" name="Los jefes me mantienen informado acerca de cosas y cambio importantes " dataDxfId="24"/>
    <tableColumn id="10" name="Los jefes comunican claramente qué se espera de nuestro trabajo " dataDxfId="23"/>
    <tableColumn id="11" name="Los jefes son accesibles, es fácil hablar con ellos" dataDxfId="22"/>
    <tableColumn id="12" name="Comunicación" dataDxfId="21">
      <calculatedColumnFormula>AVERAGE(I2:K2)</calculatedColumnFormula>
    </tableColumn>
    <tableColumn id="13" name="Los jefes tienen una visión clara de hacia dónde va la organización y qué hacer para logralo" dataDxfId="20"/>
    <tableColumn id="14" name="Los jefes hacen un buen trabajo en la asignación de labores y coordinación de la personas " dataDxfId="19"/>
    <tableColumn id="15" name="Recibo un buen trato independientemente de mi posición en la organización " dataDxfId="18"/>
    <tableColumn id="16" name="Gestión" dataDxfId="17">
      <calculatedColumnFormula>AVERAGE(M2:O2)</calculatedColumnFormula>
    </tableColumn>
    <tableColumn id="17" name="En la empresa existe mucha comprensión cuando se presentan inconvenientes en el camino" dataDxfId="16"/>
    <tableColumn id="18" name="Los jefes cumplen sus promesas " dataDxfId="15"/>
    <tableColumn id="19" name="Las personas evitan la manipulación, los rumores y argollas para conseguir algún objetivo " dataDxfId="14"/>
    <tableColumn id="20" name="Liderazgo" dataDxfId="13">
      <calculatedColumnFormula>AVERAGE(Q2:S2)</calculatedColumnFormula>
    </tableColumn>
    <tableColumn id="21" name="Todos tenemos las oportunidades de recibir un reconocimiento especial " dataDxfId="12"/>
    <tableColumn id="22" name="Los jefes incentivan consideran y responden genuinamente a nuestras ideas y sugerencias " dataDxfId="11"/>
    <tableColumn id="23" name="Aquí se propicia que las personas equilibren su vida de trabajo y su vida personal" dataDxfId="10"/>
    <tableColumn id="24" name="Motivación" dataDxfId="9">
      <calculatedColumnFormula>AVERAGE(U2:W2)</calculatedColumnFormula>
    </tableColumn>
    <tableColumn id="25" name="Los jefes demuestran un interés sincero en mi como persona, no solo como empleado " dataDxfId="8"/>
    <tableColumn id="26" name="Las personas son tratadas de manera justa independientemente de su edad " dataDxfId="7"/>
    <tableColumn id="27" name="Aquí se presenta una organización flexible y horizontal " dataDxfId="6"/>
    <tableColumn id="28" name="Dirección de Personal" dataDxfId="5">
      <calculatedColumnFormula>AVERAGE(Y2:AA2)</calculatedColumnFormula>
    </tableColumn>
    <tableColumn id="29" name="A las personas aquí se les paga justamente por lo que hacen " dataDxfId="4"/>
    <tableColumn id="30" name="Siento que recibo una parte justa de las ganancias que obtiene esta organización " dataDxfId="3"/>
    <tableColumn id="31" name="Siento que se cumplen con los horarios de trabajo establecidos en la empresa. " dataDxfId="2"/>
    <tableColumn id="32" name="Politicas administrativas" dataDxfId="1">
      <calculatedColumnFormula>AVERAGE(AC2:AE2)</calculatedColumnFormula>
    </tableColumn>
    <tableColumn id="33" name="condicion" dataDxfId="0">
      <calculatedColumnFormula>SUBTOTAL(2,Tabla1[[#This Row],[Politicas administrativas]])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"/>
  <sheetViews>
    <sheetView tabSelected="1" topLeftCell="B22" zoomScaleNormal="100" workbookViewId="0">
      <selection activeCell="E33" sqref="E33"/>
    </sheetView>
  </sheetViews>
  <sheetFormatPr baseColWidth="10" defaultRowHeight="15" x14ac:dyDescent="0.25"/>
  <cols>
    <col min="1" max="4" width="21.42578125" customWidth="1"/>
    <col min="5" max="5" width="17.28515625" customWidth="1"/>
    <col min="6" max="32" width="12.7109375" customWidth="1"/>
  </cols>
  <sheetData>
    <row r="1" spans="1:33" ht="84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6" t="s">
        <v>15</v>
      </c>
      <c r="Q1" s="8" t="s">
        <v>16</v>
      </c>
      <c r="R1" s="8" t="s">
        <v>17</v>
      </c>
      <c r="S1" s="8" t="s">
        <v>18</v>
      </c>
      <c r="T1" s="6" t="s">
        <v>19</v>
      </c>
      <c r="U1" s="9" t="s">
        <v>20</v>
      </c>
      <c r="V1" s="9" t="s">
        <v>21</v>
      </c>
      <c r="W1" s="9" t="s">
        <v>22</v>
      </c>
      <c r="X1" s="6" t="s">
        <v>23</v>
      </c>
      <c r="Y1" s="10" t="s">
        <v>24</v>
      </c>
      <c r="Z1" s="10" t="s">
        <v>25</v>
      </c>
      <c r="AA1" s="10" t="s">
        <v>26</v>
      </c>
      <c r="AB1" s="6" t="s">
        <v>27</v>
      </c>
      <c r="AC1" s="11" t="s">
        <v>28</v>
      </c>
      <c r="AD1" s="11" t="s">
        <v>29</v>
      </c>
      <c r="AE1" s="11" t="s">
        <v>30</v>
      </c>
      <c r="AF1" s="12" t="s">
        <v>31</v>
      </c>
      <c r="AG1" s="22" t="s">
        <v>52</v>
      </c>
    </row>
    <row r="2" spans="1:33" x14ac:dyDescent="0.25">
      <c r="A2" s="13" t="s">
        <v>32</v>
      </c>
      <c r="B2" s="14" t="s">
        <v>33</v>
      </c>
      <c r="C2" s="14" t="s">
        <v>34</v>
      </c>
      <c r="D2" s="14" t="s">
        <v>35</v>
      </c>
      <c r="E2" s="14">
        <v>3</v>
      </c>
      <c r="F2" s="14">
        <v>2</v>
      </c>
      <c r="G2" s="15">
        <v>1</v>
      </c>
      <c r="H2" s="16">
        <f>AVERAGE(E2:G2)</f>
        <v>2</v>
      </c>
      <c r="I2" s="15">
        <v>5</v>
      </c>
      <c r="J2" s="15">
        <v>4</v>
      </c>
      <c r="K2" s="15">
        <v>2</v>
      </c>
      <c r="L2" s="16">
        <f>AVERAGE(I2:K2)</f>
        <v>3.6666666666666665</v>
      </c>
      <c r="M2" s="15">
        <v>3</v>
      </c>
      <c r="N2" s="15">
        <v>2</v>
      </c>
      <c r="O2" s="15">
        <v>2</v>
      </c>
      <c r="P2" s="16">
        <f>AVERAGE(M2:O2)</f>
        <v>2.3333333333333335</v>
      </c>
      <c r="Q2" s="15">
        <v>3</v>
      </c>
      <c r="R2" s="15">
        <v>2</v>
      </c>
      <c r="S2" s="15">
        <v>2</v>
      </c>
      <c r="T2" s="16">
        <f>AVERAGE(Q2:S2)</f>
        <v>2.3333333333333335</v>
      </c>
      <c r="U2" s="15">
        <v>3</v>
      </c>
      <c r="V2" s="15">
        <v>3</v>
      </c>
      <c r="W2" s="15">
        <v>3</v>
      </c>
      <c r="X2" s="16">
        <f>AVERAGE(U2:W2)</f>
        <v>3</v>
      </c>
      <c r="Y2" s="15">
        <v>2</v>
      </c>
      <c r="Z2" s="15">
        <v>4</v>
      </c>
      <c r="AA2" s="15">
        <v>2</v>
      </c>
      <c r="AB2" s="16">
        <f>AVERAGE(Y2:AA2)</f>
        <v>2.6666666666666665</v>
      </c>
      <c r="AC2" s="15">
        <v>1</v>
      </c>
      <c r="AD2" s="15">
        <v>2</v>
      </c>
      <c r="AE2" s="14">
        <v>3</v>
      </c>
      <c r="AF2" s="16">
        <f>AVERAGE(AC2:AE2)</f>
        <v>2</v>
      </c>
      <c r="AG2" s="23">
        <f>SUBTOTAL(2,Tabla1[[#This Row],[Politicas administrativas]])</f>
        <v>1</v>
      </c>
    </row>
    <row r="3" spans="1:33" x14ac:dyDescent="0.25">
      <c r="A3" s="13" t="s">
        <v>36</v>
      </c>
      <c r="B3" s="14" t="s">
        <v>37</v>
      </c>
      <c r="C3" s="17" t="s">
        <v>38</v>
      </c>
      <c r="D3" s="14" t="s">
        <v>39</v>
      </c>
      <c r="E3" s="14">
        <v>4</v>
      </c>
      <c r="F3" s="14">
        <v>3</v>
      </c>
      <c r="G3" s="15">
        <v>2</v>
      </c>
      <c r="H3" s="16">
        <f t="shared" ref="H3:H29" si="0">AVERAGE(E3:G3)</f>
        <v>3</v>
      </c>
      <c r="I3" s="15">
        <v>2</v>
      </c>
      <c r="J3" s="15">
        <v>3</v>
      </c>
      <c r="K3" s="15">
        <v>3</v>
      </c>
      <c r="L3" s="16">
        <f t="shared" ref="L3:L29" si="1">AVERAGE(I3:K3)</f>
        <v>2.6666666666666665</v>
      </c>
      <c r="M3" s="15">
        <v>4</v>
      </c>
      <c r="N3" s="15">
        <v>3</v>
      </c>
      <c r="O3" s="15">
        <v>2</v>
      </c>
      <c r="P3" s="16">
        <f t="shared" ref="P3:P29" si="2">AVERAGE(M3:O3)</f>
        <v>3</v>
      </c>
      <c r="Q3" s="15">
        <v>4</v>
      </c>
      <c r="R3" s="15">
        <v>3</v>
      </c>
      <c r="S3" s="15">
        <v>2</v>
      </c>
      <c r="T3" s="16">
        <f t="shared" ref="T3:T29" si="3">AVERAGE(Q3:S3)</f>
        <v>3</v>
      </c>
      <c r="U3" s="15">
        <v>2</v>
      </c>
      <c r="V3" s="15">
        <v>4</v>
      </c>
      <c r="W3" s="15">
        <v>2</v>
      </c>
      <c r="X3" s="16">
        <f t="shared" ref="X3:X29" si="4">AVERAGE(U3:W3)</f>
        <v>2.6666666666666665</v>
      </c>
      <c r="Y3" s="15">
        <v>1</v>
      </c>
      <c r="Z3" s="15">
        <v>3</v>
      </c>
      <c r="AA3" s="15">
        <v>3</v>
      </c>
      <c r="AB3" s="16">
        <f t="shared" ref="AB3:AB29" si="5">AVERAGE(Y3:AA3)</f>
        <v>2.3333333333333335</v>
      </c>
      <c r="AC3" s="15">
        <v>2</v>
      </c>
      <c r="AD3" s="15">
        <v>3</v>
      </c>
      <c r="AE3" s="14">
        <v>4</v>
      </c>
      <c r="AF3" s="16">
        <f t="shared" ref="AF3:AF29" si="6">AVERAGE(AC3:AE3)</f>
        <v>3</v>
      </c>
      <c r="AG3" s="23">
        <f>SUBTOTAL(2,Tabla1[[#This Row],[Politicas administrativas]])</f>
        <v>1</v>
      </c>
    </row>
    <row r="4" spans="1:33" x14ac:dyDescent="0.25">
      <c r="A4" s="13" t="s">
        <v>32</v>
      </c>
      <c r="B4" s="14" t="s">
        <v>33</v>
      </c>
      <c r="C4" s="18" t="s">
        <v>40</v>
      </c>
      <c r="D4" s="14" t="s">
        <v>41</v>
      </c>
      <c r="E4" s="14">
        <v>5</v>
      </c>
      <c r="F4" s="14">
        <v>4</v>
      </c>
      <c r="G4" s="15">
        <v>3</v>
      </c>
      <c r="H4" s="16">
        <f t="shared" si="0"/>
        <v>4</v>
      </c>
      <c r="I4" s="15">
        <v>3</v>
      </c>
      <c r="J4" s="15">
        <v>2</v>
      </c>
      <c r="K4" s="15">
        <v>2</v>
      </c>
      <c r="L4" s="16">
        <f t="shared" si="1"/>
        <v>2.3333333333333335</v>
      </c>
      <c r="M4" s="14">
        <v>5</v>
      </c>
      <c r="N4" s="14">
        <v>4</v>
      </c>
      <c r="O4" s="15">
        <v>3</v>
      </c>
      <c r="P4" s="16">
        <f t="shared" si="2"/>
        <v>4</v>
      </c>
      <c r="Q4" s="14">
        <v>5</v>
      </c>
      <c r="R4" s="14">
        <v>4</v>
      </c>
      <c r="S4" s="15">
        <v>3</v>
      </c>
      <c r="T4" s="16">
        <f t="shared" si="3"/>
        <v>4</v>
      </c>
      <c r="U4" s="15">
        <v>2</v>
      </c>
      <c r="V4" s="15">
        <v>3</v>
      </c>
      <c r="W4" s="15">
        <v>3</v>
      </c>
      <c r="X4" s="16">
        <f t="shared" si="4"/>
        <v>2.6666666666666665</v>
      </c>
      <c r="Y4" s="15">
        <v>2</v>
      </c>
      <c r="Z4" s="15">
        <v>5</v>
      </c>
      <c r="AA4" s="15">
        <v>4</v>
      </c>
      <c r="AB4" s="16">
        <f t="shared" si="5"/>
        <v>3.6666666666666665</v>
      </c>
      <c r="AC4" s="15">
        <v>3</v>
      </c>
      <c r="AD4" s="15">
        <v>2</v>
      </c>
      <c r="AE4" s="14">
        <v>5</v>
      </c>
      <c r="AF4" s="16">
        <f t="shared" si="6"/>
        <v>3.3333333333333335</v>
      </c>
      <c r="AG4" s="23">
        <f>SUBTOTAL(2,Tabla1[[#This Row],[Politicas administrativas]])</f>
        <v>1</v>
      </c>
    </row>
    <row r="5" spans="1:33" x14ac:dyDescent="0.25">
      <c r="A5" s="13" t="s">
        <v>32</v>
      </c>
      <c r="B5" s="14" t="s">
        <v>33</v>
      </c>
      <c r="C5" s="18" t="s">
        <v>42</v>
      </c>
      <c r="D5" s="14" t="s">
        <v>39</v>
      </c>
      <c r="E5" s="15">
        <v>3</v>
      </c>
      <c r="F5" s="15">
        <v>3</v>
      </c>
      <c r="G5" s="15">
        <v>2</v>
      </c>
      <c r="H5" s="16">
        <f t="shared" si="0"/>
        <v>2.6666666666666665</v>
      </c>
      <c r="I5" s="15">
        <v>2</v>
      </c>
      <c r="J5" s="15">
        <v>3</v>
      </c>
      <c r="K5" s="15">
        <v>3</v>
      </c>
      <c r="L5" s="16">
        <f t="shared" si="1"/>
        <v>2.6666666666666665</v>
      </c>
      <c r="M5" s="15">
        <v>3</v>
      </c>
      <c r="N5" s="15">
        <v>3</v>
      </c>
      <c r="O5" s="15">
        <v>2</v>
      </c>
      <c r="P5" s="16">
        <f t="shared" si="2"/>
        <v>2.6666666666666665</v>
      </c>
      <c r="Q5" s="15">
        <v>3</v>
      </c>
      <c r="R5" s="15">
        <v>3</v>
      </c>
      <c r="S5" s="15">
        <v>2</v>
      </c>
      <c r="T5" s="16">
        <f t="shared" si="3"/>
        <v>2.6666666666666665</v>
      </c>
      <c r="U5" s="15">
        <v>3</v>
      </c>
      <c r="V5" s="15">
        <v>5</v>
      </c>
      <c r="W5" s="15">
        <v>4</v>
      </c>
      <c r="X5" s="16">
        <f t="shared" si="4"/>
        <v>4</v>
      </c>
      <c r="Y5" s="15">
        <v>1</v>
      </c>
      <c r="Z5" s="15">
        <v>2</v>
      </c>
      <c r="AA5" s="15">
        <v>2</v>
      </c>
      <c r="AB5" s="16">
        <f t="shared" si="5"/>
        <v>1.6666666666666667</v>
      </c>
      <c r="AC5" s="15">
        <v>2</v>
      </c>
      <c r="AD5" s="15">
        <v>3</v>
      </c>
      <c r="AE5" s="15">
        <v>3</v>
      </c>
      <c r="AF5" s="16">
        <f t="shared" si="6"/>
        <v>2.6666666666666665</v>
      </c>
      <c r="AG5" s="23">
        <f>SUBTOTAL(2,Tabla1[[#This Row],[Politicas administrativas]])</f>
        <v>1</v>
      </c>
    </row>
    <row r="6" spans="1:33" x14ac:dyDescent="0.25">
      <c r="A6" s="13" t="s">
        <v>32</v>
      </c>
      <c r="B6" s="14" t="s">
        <v>33</v>
      </c>
      <c r="C6" s="18" t="s">
        <v>40</v>
      </c>
      <c r="D6" s="14" t="s">
        <v>39</v>
      </c>
      <c r="E6" s="15">
        <v>4</v>
      </c>
      <c r="F6" s="15">
        <v>2</v>
      </c>
      <c r="G6" s="15">
        <v>2</v>
      </c>
      <c r="H6" s="16">
        <f t="shared" si="0"/>
        <v>2.6666666666666665</v>
      </c>
      <c r="I6" s="15">
        <v>3</v>
      </c>
      <c r="J6" s="15">
        <v>2</v>
      </c>
      <c r="K6" s="15">
        <v>2</v>
      </c>
      <c r="L6" s="16">
        <f t="shared" si="1"/>
        <v>2.3333333333333335</v>
      </c>
      <c r="M6" s="15">
        <v>4</v>
      </c>
      <c r="N6" s="15">
        <v>2</v>
      </c>
      <c r="O6" s="15">
        <v>2</v>
      </c>
      <c r="P6" s="16">
        <f t="shared" si="2"/>
        <v>2.6666666666666665</v>
      </c>
      <c r="Q6" s="15">
        <v>4</v>
      </c>
      <c r="R6" s="15">
        <v>2</v>
      </c>
      <c r="S6" s="15">
        <v>2</v>
      </c>
      <c r="T6" s="16">
        <f t="shared" si="3"/>
        <v>2.6666666666666665</v>
      </c>
      <c r="U6" s="15">
        <v>2</v>
      </c>
      <c r="V6" s="15">
        <v>3</v>
      </c>
      <c r="W6" s="15">
        <v>3</v>
      </c>
      <c r="X6" s="16">
        <f t="shared" si="4"/>
        <v>2.6666666666666665</v>
      </c>
      <c r="Y6" s="15">
        <v>1</v>
      </c>
      <c r="Z6" s="15">
        <v>2</v>
      </c>
      <c r="AA6" s="15">
        <v>3</v>
      </c>
      <c r="AB6" s="16">
        <f t="shared" si="5"/>
        <v>2</v>
      </c>
      <c r="AC6" s="15">
        <v>3</v>
      </c>
      <c r="AD6" s="15">
        <v>2</v>
      </c>
      <c r="AE6" s="15">
        <v>4</v>
      </c>
      <c r="AF6" s="16">
        <f t="shared" si="6"/>
        <v>3</v>
      </c>
      <c r="AG6" s="23">
        <f>SUBTOTAL(2,Tabla1[[#This Row],[Politicas administrativas]])</f>
        <v>1</v>
      </c>
    </row>
    <row r="7" spans="1:33" x14ac:dyDescent="0.25">
      <c r="A7" s="13" t="s">
        <v>36</v>
      </c>
      <c r="B7" s="15" t="s">
        <v>43</v>
      </c>
      <c r="C7" s="17" t="s">
        <v>38</v>
      </c>
      <c r="D7" s="14" t="s">
        <v>39</v>
      </c>
      <c r="E7" s="15">
        <v>3</v>
      </c>
      <c r="F7" s="15">
        <v>3</v>
      </c>
      <c r="G7" s="15">
        <v>1</v>
      </c>
      <c r="H7" s="16">
        <f t="shared" si="0"/>
        <v>2.3333333333333335</v>
      </c>
      <c r="I7" s="15">
        <v>4</v>
      </c>
      <c r="J7" s="15">
        <v>3</v>
      </c>
      <c r="K7" s="15">
        <v>2</v>
      </c>
      <c r="L7" s="16">
        <f t="shared" si="1"/>
        <v>3</v>
      </c>
      <c r="M7" s="15">
        <v>3</v>
      </c>
      <c r="N7" s="15">
        <v>3</v>
      </c>
      <c r="O7" s="15">
        <v>1</v>
      </c>
      <c r="P7" s="16">
        <f t="shared" si="2"/>
        <v>2.3333333333333335</v>
      </c>
      <c r="Q7" s="15">
        <v>3</v>
      </c>
      <c r="R7" s="15">
        <v>3</v>
      </c>
      <c r="S7" s="15">
        <v>1</v>
      </c>
      <c r="T7" s="16">
        <f t="shared" si="3"/>
        <v>2.3333333333333335</v>
      </c>
      <c r="U7" s="15">
        <v>2</v>
      </c>
      <c r="V7" s="14">
        <v>3</v>
      </c>
      <c r="W7" s="14">
        <v>2</v>
      </c>
      <c r="X7" s="16">
        <f t="shared" si="4"/>
        <v>2.3333333333333335</v>
      </c>
      <c r="Y7" s="15">
        <v>2</v>
      </c>
      <c r="Z7" s="15">
        <v>1</v>
      </c>
      <c r="AA7" s="15">
        <v>4</v>
      </c>
      <c r="AB7" s="16">
        <f t="shared" si="5"/>
        <v>2.3333333333333335</v>
      </c>
      <c r="AC7" s="14">
        <v>4</v>
      </c>
      <c r="AD7" s="15">
        <v>3</v>
      </c>
      <c r="AE7" s="15">
        <v>3</v>
      </c>
      <c r="AF7" s="16">
        <f t="shared" si="6"/>
        <v>3.3333333333333335</v>
      </c>
      <c r="AG7" s="23">
        <f>SUBTOTAL(2,Tabla1[[#This Row],[Politicas administrativas]])</f>
        <v>1</v>
      </c>
    </row>
    <row r="8" spans="1:33" x14ac:dyDescent="0.25">
      <c r="A8" s="13" t="s">
        <v>32</v>
      </c>
      <c r="B8" s="15" t="s">
        <v>44</v>
      </c>
      <c r="C8" s="14" t="s">
        <v>34</v>
      </c>
      <c r="D8" s="15" t="s">
        <v>45</v>
      </c>
      <c r="E8" s="15">
        <v>5</v>
      </c>
      <c r="F8" s="15">
        <v>4</v>
      </c>
      <c r="G8" s="15">
        <v>2</v>
      </c>
      <c r="H8" s="16">
        <f t="shared" si="0"/>
        <v>3.6666666666666665</v>
      </c>
      <c r="I8" s="14">
        <v>5</v>
      </c>
      <c r="J8" s="14">
        <v>4</v>
      </c>
      <c r="K8" s="15">
        <v>3</v>
      </c>
      <c r="L8" s="16">
        <f t="shared" si="1"/>
        <v>4</v>
      </c>
      <c r="M8" s="15">
        <v>5</v>
      </c>
      <c r="N8" s="15">
        <v>4</v>
      </c>
      <c r="O8" s="15">
        <v>2</v>
      </c>
      <c r="P8" s="16">
        <f t="shared" si="2"/>
        <v>3.6666666666666665</v>
      </c>
      <c r="Q8" s="15">
        <v>5</v>
      </c>
      <c r="R8" s="15">
        <v>4</v>
      </c>
      <c r="S8" s="15">
        <v>2</v>
      </c>
      <c r="T8" s="16">
        <f t="shared" si="3"/>
        <v>3.6666666666666665</v>
      </c>
      <c r="U8" s="15">
        <v>3</v>
      </c>
      <c r="V8" s="14">
        <v>4</v>
      </c>
      <c r="W8" s="14">
        <v>3</v>
      </c>
      <c r="X8" s="16">
        <f t="shared" si="4"/>
        <v>3.3333333333333335</v>
      </c>
      <c r="Y8" s="15">
        <v>3</v>
      </c>
      <c r="Z8" s="15">
        <v>2</v>
      </c>
      <c r="AA8" s="14">
        <v>5</v>
      </c>
      <c r="AB8" s="16">
        <f t="shared" si="5"/>
        <v>3.3333333333333335</v>
      </c>
      <c r="AC8" s="15">
        <v>3</v>
      </c>
      <c r="AD8" s="15">
        <v>2</v>
      </c>
      <c r="AE8" s="15">
        <v>5</v>
      </c>
      <c r="AF8" s="16">
        <f t="shared" si="6"/>
        <v>3.3333333333333335</v>
      </c>
      <c r="AG8" s="23">
        <f>SUBTOTAL(2,Tabla1[[#This Row],[Politicas administrativas]])</f>
        <v>1</v>
      </c>
    </row>
    <row r="9" spans="1:33" x14ac:dyDescent="0.25">
      <c r="A9" s="13" t="s">
        <v>32</v>
      </c>
      <c r="B9" s="14" t="s">
        <v>33</v>
      </c>
      <c r="C9" s="14" t="s">
        <v>34</v>
      </c>
      <c r="D9" s="15" t="s">
        <v>45</v>
      </c>
      <c r="E9" s="15">
        <v>2</v>
      </c>
      <c r="F9" s="15">
        <v>3</v>
      </c>
      <c r="G9" s="15">
        <v>3</v>
      </c>
      <c r="H9" s="16">
        <f t="shared" si="0"/>
        <v>2.6666666666666665</v>
      </c>
      <c r="I9" s="15">
        <v>3</v>
      </c>
      <c r="J9" s="15">
        <v>3</v>
      </c>
      <c r="K9" s="15">
        <v>2</v>
      </c>
      <c r="L9" s="16">
        <f t="shared" si="1"/>
        <v>2.6666666666666665</v>
      </c>
      <c r="M9" s="15">
        <v>3</v>
      </c>
      <c r="N9" s="15">
        <v>3</v>
      </c>
      <c r="O9" s="15">
        <v>1</v>
      </c>
      <c r="P9" s="16">
        <f t="shared" si="2"/>
        <v>2.3333333333333335</v>
      </c>
      <c r="Q9" s="15">
        <v>2</v>
      </c>
      <c r="R9" s="15">
        <v>2</v>
      </c>
      <c r="S9" s="15">
        <v>3</v>
      </c>
      <c r="T9" s="16">
        <f t="shared" si="3"/>
        <v>2.3333333333333335</v>
      </c>
      <c r="U9" s="15">
        <v>2</v>
      </c>
      <c r="V9" s="14">
        <v>5</v>
      </c>
      <c r="W9" s="14">
        <v>4</v>
      </c>
      <c r="X9" s="16">
        <f t="shared" si="4"/>
        <v>3.6666666666666665</v>
      </c>
      <c r="Y9" s="15">
        <v>2</v>
      </c>
      <c r="Z9" s="15">
        <v>3</v>
      </c>
      <c r="AA9" s="15">
        <v>3</v>
      </c>
      <c r="AB9" s="16">
        <f t="shared" si="5"/>
        <v>2.6666666666666665</v>
      </c>
      <c r="AC9" s="15">
        <v>2</v>
      </c>
      <c r="AD9" s="15">
        <v>2</v>
      </c>
      <c r="AE9" s="15">
        <v>2</v>
      </c>
      <c r="AF9" s="16">
        <f t="shared" si="6"/>
        <v>2</v>
      </c>
      <c r="AG9" s="23">
        <f>SUBTOTAL(2,Tabla1[[#This Row],[Politicas administrativas]])</f>
        <v>1</v>
      </c>
    </row>
    <row r="10" spans="1:33" x14ac:dyDescent="0.25">
      <c r="A10" s="13" t="s">
        <v>36</v>
      </c>
      <c r="B10" s="14" t="s">
        <v>33</v>
      </c>
      <c r="C10" s="14" t="s">
        <v>34</v>
      </c>
      <c r="D10" s="15" t="s">
        <v>45</v>
      </c>
      <c r="E10" s="15">
        <v>3</v>
      </c>
      <c r="F10" s="15">
        <v>2</v>
      </c>
      <c r="G10" s="15">
        <v>2</v>
      </c>
      <c r="H10" s="16">
        <f t="shared" si="0"/>
        <v>2.3333333333333335</v>
      </c>
      <c r="I10" s="15">
        <v>4</v>
      </c>
      <c r="J10" s="15">
        <v>2</v>
      </c>
      <c r="K10" s="15">
        <v>2</v>
      </c>
      <c r="L10" s="16">
        <f t="shared" si="1"/>
        <v>2.6666666666666665</v>
      </c>
      <c r="M10" s="14">
        <v>3</v>
      </c>
      <c r="N10" s="14">
        <v>2</v>
      </c>
      <c r="O10" s="15">
        <v>1</v>
      </c>
      <c r="P10" s="16">
        <f t="shared" si="2"/>
        <v>2</v>
      </c>
      <c r="Q10" s="15">
        <v>2</v>
      </c>
      <c r="R10" s="15">
        <v>3</v>
      </c>
      <c r="S10" s="15">
        <v>2</v>
      </c>
      <c r="T10" s="16">
        <f t="shared" si="3"/>
        <v>2.3333333333333335</v>
      </c>
      <c r="U10" s="15">
        <v>3</v>
      </c>
      <c r="V10" s="15">
        <v>3</v>
      </c>
      <c r="W10" s="15">
        <v>3</v>
      </c>
      <c r="X10" s="16">
        <f t="shared" si="4"/>
        <v>3</v>
      </c>
      <c r="Y10" s="15">
        <v>2</v>
      </c>
      <c r="Z10" s="15">
        <v>2</v>
      </c>
      <c r="AA10" s="15">
        <v>4</v>
      </c>
      <c r="AB10" s="16">
        <f t="shared" si="5"/>
        <v>2.6666666666666665</v>
      </c>
      <c r="AC10" s="15">
        <v>3</v>
      </c>
      <c r="AD10" s="15">
        <v>3</v>
      </c>
      <c r="AE10" s="15">
        <v>3</v>
      </c>
      <c r="AF10" s="16">
        <f t="shared" si="6"/>
        <v>3</v>
      </c>
      <c r="AG10" s="23">
        <f>SUBTOTAL(2,Tabla1[[#This Row],[Politicas administrativas]])</f>
        <v>1</v>
      </c>
    </row>
    <row r="11" spans="1:33" x14ac:dyDescent="0.25">
      <c r="A11" s="13" t="s">
        <v>36</v>
      </c>
      <c r="B11" s="14" t="s">
        <v>33</v>
      </c>
      <c r="C11" s="14" t="s">
        <v>46</v>
      </c>
      <c r="D11" s="15" t="s">
        <v>35</v>
      </c>
      <c r="E11" s="15">
        <v>4</v>
      </c>
      <c r="F11" s="15">
        <v>3</v>
      </c>
      <c r="G11" s="15">
        <v>2</v>
      </c>
      <c r="H11" s="16">
        <f t="shared" si="0"/>
        <v>3</v>
      </c>
      <c r="I11" s="15">
        <v>2</v>
      </c>
      <c r="J11" s="15">
        <v>3</v>
      </c>
      <c r="K11" s="15">
        <v>3</v>
      </c>
      <c r="L11" s="16">
        <f t="shared" si="1"/>
        <v>2.6666666666666665</v>
      </c>
      <c r="M11" s="14">
        <v>4</v>
      </c>
      <c r="N11" s="14">
        <v>3</v>
      </c>
      <c r="O11" s="15">
        <v>2</v>
      </c>
      <c r="P11" s="16">
        <f t="shared" si="2"/>
        <v>3</v>
      </c>
      <c r="Q11" s="15">
        <v>1</v>
      </c>
      <c r="R11" s="15">
        <v>4</v>
      </c>
      <c r="S11" s="15">
        <v>3</v>
      </c>
      <c r="T11" s="16">
        <f t="shared" si="3"/>
        <v>2.6666666666666665</v>
      </c>
      <c r="U11" s="15">
        <v>2</v>
      </c>
      <c r="V11" s="15">
        <v>4</v>
      </c>
      <c r="W11" s="15">
        <v>2</v>
      </c>
      <c r="X11" s="16">
        <f t="shared" si="4"/>
        <v>2.6666666666666665</v>
      </c>
      <c r="Y11" s="15">
        <v>1</v>
      </c>
      <c r="Z11" s="15">
        <v>2</v>
      </c>
      <c r="AA11" s="15">
        <v>2</v>
      </c>
      <c r="AB11" s="16">
        <f t="shared" si="5"/>
        <v>1.6666666666666667</v>
      </c>
      <c r="AC11" s="15">
        <v>2</v>
      </c>
      <c r="AD11" s="15">
        <v>3</v>
      </c>
      <c r="AE11" s="15">
        <v>3</v>
      </c>
      <c r="AF11" s="16">
        <f t="shared" si="6"/>
        <v>2.6666666666666665</v>
      </c>
      <c r="AG11" s="23">
        <f>SUBTOTAL(2,Tabla1[[#This Row],[Politicas administrativas]])</f>
        <v>1</v>
      </c>
    </row>
    <row r="12" spans="1:33" x14ac:dyDescent="0.25">
      <c r="A12" s="13" t="s">
        <v>32</v>
      </c>
      <c r="B12" s="14" t="s">
        <v>37</v>
      </c>
      <c r="C12" s="17" t="s">
        <v>38</v>
      </c>
      <c r="D12" s="14" t="s">
        <v>39</v>
      </c>
      <c r="E12" s="14">
        <v>5</v>
      </c>
      <c r="F12" s="14">
        <v>4</v>
      </c>
      <c r="G12" s="15">
        <v>3</v>
      </c>
      <c r="H12" s="16">
        <f t="shared" si="0"/>
        <v>4</v>
      </c>
      <c r="I12" s="15">
        <v>3</v>
      </c>
      <c r="J12" s="15">
        <v>2</v>
      </c>
      <c r="K12" s="15">
        <v>2</v>
      </c>
      <c r="L12" s="16">
        <f t="shared" si="1"/>
        <v>2.3333333333333335</v>
      </c>
      <c r="M12" s="14">
        <v>5</v>
      </c>
      <c r="N12" s="14">
        <v>4</v>
      </c>
      <c r="O12" s="15">
        <v>3</v>
      </c>
      <c r="P12" s="16">
        <f t="shared" si="2"/>
        <v>4</v>
      </c>
      <c r="Q12" s="15">
        <v>2</v>
      </c>
      <c r="R12" s="14">
        <v>5</v>
      </c>
      <c r="S12" s="14">
        <v>4</v>
      </c>
      <c r="T12" s="16">
        <f t="shared" si="3"/>
        <v>3.6666666666666665</v>
      </c>
      <c r="U12" s="15">
        <v>3</v>
      </c>
      <c r="V12" s="15">
        <v>3</v>
      </c>
      <c r="W12" s="15">
        <v>3</v>
      </c>
      <c r="X12" s="16">
        <f t="shared" si="4"/>
        <v>3</v>
      </c>
      <c r="Y12" s="15">
        <v>2</v>
      </c>
      <c r="Z12" s="15">
        <v>3</v>
      </c>
      <c r="AA12" s="15">
        <v>3</v>
      </c>
      <c r="AB12" s="16">
        <f t="shared" si="5"/>
        <v>2.6666666666666665</v>
      </c>
      <c r="AC12" s="15">
        <v>3</v>
      </c>
      <c r="AD12" s="15">
        <v>2</v>
      </c>
      <c r="AE12" s="15">
        <v>3</v>
      </c>
      <c r="AF12" s="16">
        <f t="shared" si="6"/>
        <v>2.6666666666666665</v>
      </c>
      <c r="AG12" s="23">
        <f>SUBTOTAL(2,Tabla1[[#This Row],[Politicas administrativas]])</f>
        <v>1</v>
      </c>
    </row>
    <row r="13" spans="1:33" x14ac:dyDescent="0.25">
      <c r="A13" s="13" t="s">
        <v>36</v>
      </c>
      <c r="B13" s="14" t="s">
        <v>33</v>
      </c>
      <c r="C13" s="18" t="s">
        <v>40</v>
      </c>
      <c r="D13" s="14" t="s">
        <v>39</v>
      </c>
      <c r="E13" s="15">
        <v>3</v>
      </c>
      <c r="F13" s="15">
        <v>3</v>
      </c>
      <c r="G13" s="15">
        <v>2</v>
      </c>
      <c r="H13" s="16">
        <f t="shared" si="0"/>
        <v>2.6666666666666665</v>
      </c>
      <c r="I13" s="15">
        <v>2</v>
      </c>
      <c r="J13" s="15">
        <v>3</v>
      </c>
      <c r="K13" s="15">
        <v>3</v>
      </c>
      <c r="L13" s="16">
        <f t="shared" si="1"/>
        <v>2.6666666666666665</v>
      </c>
      <c r="M13" s="15">
        <v>3</v>
      </c>
      <c r="N13" s="15">
        <v>3</v>
      </c>
      <c r="O13" s="15">
        <v>2</v>
      </c>
      <c r="P13" s="16">
        <f t="shared" si="2"/>
        <v>2.6666666666666665</v>
      </c>
      <c r="Q13" s="15">
        <v>3</v>
      </c>
      <c r="R13" s="15">
        <v>3</v>
      </c>
      <c r="S13" s="15">
        <v>3</v>
      </c>
      <c r="T13" s="16">
        <f t="shared" si="3"/>
        <v>3</v>
      </c>
      <c r="U13" s="15">
        <v>2</v>
      </c>
      <c r="V13" s="15">
        <v>5</v>
      </c>
      <c r="W13" s="15">
        <v>4</v>
      </c>
      <c r="X13" s="16">
        <f t="shared" si="4"/>
        <v>3.6666666666666665</v>
      </c>
      <c r="Y13" s="14">
        <v>5</v>
      </c>
      <c r="Z13" s="14">
        <v>4</v>
      </c>
      <c r="AA13" s="15">
        <v>3</v>
      </c>
      <c r="AB13" s="16">
        <f t="shared" si="5"/>
        <v>4</v>
      </c>
      <c r="AC13" s="14">
        <v>4</v>
      </c>
      <c r="AD13" s="14">
        <v>3</v>
      </c>
      <c r="AE13" s="15">
        <v>2</v>
      </c>
      <c r="AF13" s="16">
        <f t="shared" si="6"/>
        <v>3</v>
      </c>
      <c r="AG13" s="23">
        <f>SUBTOTAL(2,Tabla1[[#This Row],[Politicas administrativas]])</f>
        <v>1</v>
      </c>
    </row>
    <row r="14" spans="1:33" x14ac:dyDescent="0.25">
      <c r="A14" s="13" t="s">
        <v>32</v>
      </c>
      <c r="B14" s="14" t="s">
        <v>33</v>
      </c>
      <c r="C14" s="18" t="s">
        <v>42</v>
      </c>
      <c r="D14" s="15" t="s">
        <v>45</v>
      </c>
      <c r="E14" s="15">
        <v>4</v>
      </c>
      <c r="F14" s="15">
        <v>2</v>
      </c>
      <c r="G14" s="15">
        <v>2</v>
      </c>
      <c r="H14" s="16">
        <f t="shared" si="0"/>
        <v>2.6666666666666665</v>
      </c>
      <c r="I14" s="15">
        <v>4</v>
      </c>
      <c r="J14" s="15">
        <v>3</v>
      </c>
      <c r="K14" s="15">
        <v>2</v>
      </c>
      <c r="L14" s="16">
        <f t="shared" si="1"/>
        <v>3</v>
      </c>
      <c r="M14" s="15">
        <v>4</v>
      </c>
      <c r="N14" s="15">
        <v>2</v>
      </c>
      <c r="O14" s="15">
        <v>2</v>
      </c>
      <c r="P14" s="16">
        <f t="shared" si="2"/>
        <v>2.6666666666666665</v>
      </c>
      <c r="Q14" s="15">
        <v>2</v>
      </c>
      <c r="R14" s="15">
        <v>4</v>
      </c>
      <c r="S14" s="15">
        <v>2</v>
      </c>
      <c r="T14" s="16">
        <f t="shared" si="3"/>
        <v>2.6666666666666665</v>
      </c>
      <c r="U14" s="15">
        <v>2</v>
      </c>
      <c r="V14" s="15">
        <v>2</v>
      </c>
      <c r="W14" s="15">
        <v>3</v>
      </c>
      <c r="X14" s="16">
        <f t="shared" si="4"/>
        <v>2.3333333333333335</v>
      </c>
      <c r="Y14" s="15">
        <v>3</v>
      </c>
      <c r="Z14" s="15">
        <v>3</v>
      </c>
      <c r="AA14" s="15">
        <v>2</v>
      </c>
      <c r="AB14" s="16">
        <f t="shared" si="5"/>
        <v>2.6666666666666665</v>
      </c>
      <c r="AC14" s="14">
        <v>5</v>
      </c>
      <c r="AD14" s="14">
        <v>4</v>
      </c>
      <c r="AE14" s="15">
        <v>3</v>
      </c>
      <c r="AF14" s="16">
        <f t="shared" si="6"/>
        <v>4</v>
      </c>
      <c r="AG14" s="23">
        <f>SUBTOTAL(2,Tabla1[[#This Row],[Politicas administrativas]])</f>
        <v>1</v>
      </c>
    </row>
    <row r="15" spans="1:33" x14ac:dyDescent="0.25">
      <c r="A15" s="13" t="s">
        <v>32</v>
      </c>
      <c r="B15" s="14" t="s">
        <v>33</v>
      </c>
      <c r="C15" s="18" t="s">
        <v>40</v>
      </c>
      <c r="D15" s="15" t="s">
        <v>45</v>
      </c>
      <c r="E15" s="15">
        <v>3</v>
      </c>
      <c r="F15" s="15">
        <v>3</v>
      </c>
      <c r="G15" s="15">
        <v>1</v>
      </c>
      <c r="H15" s="16">
        <f t="shared" si="0"/>
        <v>2.3333333333333335</v>
      </c>
      <c r="I15" s="14">
        <v>5</v>
      </c>
      <c r="J15" s="14">
        <v>4</v>
      </c>
      <c r="K15" s="15">
        <v>3</v>
      </c>
      <c r="L15" s="16">
        <f t="shared" si="1"/>
        <v>4</v>
      </c>
      <c r="M15" s="15">
        <v>3</v>
      </c>
      <c r="N15" s="15">
        <v>3</v>
      </c>
      <c r="O15" s="15">
        <v>1</v>
      </c>
      <c r="P15" s="16">
        <f t="shared" si="2"/>
        <v>2.3333333333333335</v>
      </c>
      <c r="Q15" s="15">
        <v>2</v>
      </c>
      <c r="R15" s="15">
        <v>2</v>
      </c>
      <c r="S15" s="15">
        <v>3</v>
      </c>
      <c r="T15" s="16">
        <f t="shared" si="3"/>
        <v>2.3333333333333335</v>
      </c>
      <c r="U15" s="15">
        <v>3</v>
      </c>
      <c r="V15" s="15">
        <v>3</v>
      </c>
      <c r="W15" s="15">
        <v>2</v>
      </c>
      <c r="X15" s="16">
        <f t="shared" si="4"/>
        <v>2.6666666666666665</v>
      </c>
      <c r="Y15" s="15">
        <v>4</v>
      </c>
      <c r="Z15" s="15">
        <v>2</v>
      </c>
      <c r="AA15" s="15">
        <v>2</v>
      </c>
      <c r="AB15" s="16">
        <f t="shared" si="5"/>
        <v>2.6666666666666665</v>
      </c>
      <c r="AC15" s="15">
        <v>3</v>
      </c>
      <c r="AD15" s="15">
        <v>3</v>
      </c>
      <c r="AE15" s="15">
        <v>2</v>
      </c>
      <c r="AF15" s="16">
        <f t="shared" si="6"/>
        <v>2.6666666666666665</v>
      </c>
      <c r="AG15" s="23">
        <f>SUBTOTAL(2,Tabla1[[#This Row],[Politicas administrativas]])</f>
        <v>1</v>
      </c>
    </row>
    <row r="16" spans="1:33" x14ac:dyDescent="0.25">
      <c r="A16" s="13" t="s">
        <v>32</v>
      </c>
      <c r="B16" s="15" t="s">
        <v>43</v>
      </c>
      <c r="C16" s="17" t="s">
        <v>38</v>
      </c>
      <c r="D16" s="15" t="s">
        <v>45</v>
      </c>
      <c r="E16" s="15">
        <v>5</v>
      </c>
      <c r="F16" s="15">
        <v>4</v>
      </c>
      <c r="G16" s="15">
        <v>2</v>
      </c>
      <c r="H16" s="16">
        <f t="shared" si="0"/>
        <v>3.6666666666666665</v>
      </c>
      <c r="I16" s="15">
        <v>3</v>
      </c>
      <c r="J16" s="15">
        <v>3</v>
      </c>
      <c r="K16" s="15">
        <v>2</v>
      </c>
      <c r="L16" s="16">
        <f t="shared" si="1"/>
        <v>2.6666666666666665</v>
      </c>
      <c r="M16" s="15">
        <v>5</v>
      </c>
      <c r="N16" s="15">
        <v>4</v>
      </c>
      <c r="O16" s="15">
        <v>2</v>
      </c>
      <c r="P16" s="16">
        <f t="shared" si="2"/>
        <v>3.6666666666666665</v>
      </c>
      <c r="Q16" s="15">
        <v>3</v>
      </c>
      <c r="R16" s="15">
        <v>3</v>
      </c>
      <c r="S16" s="15">
        <v>2</v>
      </c>
      <c r="T16" s="16">
        <f t="shared" si="3"/>
        <v>2.6666666666666665</v>
      </c>
      <c r="U16" s="15">
        <v>3</v>
      </c>
      <c r="V16" s="15">
        <v>3</v>
      </c>
      <c r="W16" s="15">
        <v>2</v>
      </c>
      <c r="X16" s="16">
        <f t="shared" si="4"/>
        <v>2.6666666666666665</v>
      </c>
      <c r="Y16" s="15">
        <v>3</v>
      </c>
      <c r="Z16" s="15">
        <v>3</v>
      </c>
      <c r="AA16" s="15">
        <v>1</v>
      </c>
      <c r="AB16" s="16">
        <f t="shared" si="5"/>
        <v>2.3333333333333335</v>
      </c>
      <c r="AC16" s="15">
        <v>4</v>
      </c>
      <c r="AD16" s="15">
        <v>2</v>
      </c>
      <c r="AE16" s="15">
        <v>2</v>
      </c>
      <c r="AF16" s="16">
        <f t="shared" si="6"/>
        <v>2.6666666666666665</v>
      </c>
      <c r="AG16" s="23">
        <f>SUBTOTAL(2,Tabla1[[#This Row],[Politicas administrativas]])</f>
        <v>1</v>
      </c>
    </row>
    <row r="17" spans="1:33" x14ac:dyDescent="0.25">
      <c r="A17" s="13" t="s">
        <v>36</v>
      </c>
      <c r="B17" s="15" t="s">
        <v>44</v>
      </c>
      <c r="C17" s="14" t="s">
        <v>34</v>
      </c>
      <c r="D17" s="15" t="s">
        <v>45</v>
      </c>
      <c r="E17" s="15">
        <v>3</v>
      </c>
      <c r="F17" s="15">
        <v>3</v>
      </c>
      <c r="G17" s="15">
        <v>1</v>
      </c>
      <c r="H17" s="16">
        <f t="shared" si="0"/>
        <v>2.3333333333333335</v>
      </c>
      <c r="I17" s="15">
        <v>4</v>
      </c>
      <c r="J17" s="15">
        <v>2</v>
      </c>
      <c r="K17" s="15">
        <v>2</v>
      </c>
      <c r="L17" s="16">
        <f t="shared" si="1"/>
        <v>2.6666666666666665</v>
      </c>
      <c r="M17" s="15">
        <v>2</v>
      </c>
      <c r="N17" s="15">
        <v>3</v>
      </c>
      <c r="O17" s="15">
        <v>3</v>
      </c>
      <c r="P17" s="16">
        <f t="shared" si="2"/>
        <v>2.6666666666666665</v>
      </c>
      <c r="Q17" s="15">
        <v>2</v>
      </c>
      <c r="R17" s="15">
        <v>2</v>
      </c>
      <c r="S17" s="15">
        <v>3</v>
      </c>
      <c r="T17" s="16">
        <f t="shared" si="3"/>
        <v>2.3333333333333335</v>
      </c>
      <c r="U17" s="15">
        <v>2</v>
      </c>
      <c r="V17" s="15">
        <v>3</v>
      </c>
      <c r="W17" s="15">
        <v>2</v>
      </c>
      <c r="X17" s="16">
        <f t="shared" si="4"/>
        <v>2.3333333333333335</v>
      </c>
      <c r="Y17" s="15">
        <v>5</v>
      </c>
      <c r="Z17" s="15">
        <v>4</v>
      </c>
      <c r="AA17" s="15">
        <v>2</v>
      </c>
      <c r="AB17" s="16">
        <f t="shared" si="5"/>
        <v>3.6666666666666665</v>
      </c>
      <c r="AC17" s="15">
        <v>3</v>
      </c>
      <c r="AD17" s="15">
        <v>3</v>
      </c>
      <c r="AE17" s="15">
        <v>1</v>
      </c>
      <c r="AF17" s="16">
        <f t="shared" si="6"/>
        <v>2.3333333333333335</v>
      </c>
      <c r="AG17" s="23">
        <f>SUBTOTAL(2,Tabla1[[#This Row],[Politicas administrativas]])</f>
        <v>1</v>
      </c>
    </row>
    <row r="18" spans="1:33" x14ac:dyDescent="0.25">
      <c r="A18" s="13" t="s">
        <v>32</v>
      </c>
      <c r="B18" s="14" t="s">
        <v>33</v>
      </c>
      <c r="C18" s="14" t="s">
        <v>46</v>
      </c>
      <c r="D18" s="15" t="s">
        <v>45</v>
      </c>
      <c r="E18" s="15">
        <v>5</v>
      </c>
      <c r="F18" s="15">
        <v>4</v>
      </c>
      <c r="G18" s="15">
        <v>2</v>
      </c>
      <c r="H18" s="16">
        <f t="shared" si="0"/>
        <v>3.6666666666666665</v>
      </c>
      <c r="I18" s="15">
        <v>2</v>
      </c>
      <c r="J18" s="15">
        <v>3</v>
      </c>
      <c r="K18" s="15">
        <v>3</v>
      </c>
      <c r="L18" s="16">
        <f t="shared" si="1"/>
        <v>2.6666666666666665</v>
      </c>
      <c r="M18" s="15">
        <v>3</v>
      </c>
      <c r="N18" s="15">
        <v>2</v>
      </c>
      <c r="O18" s="15">
        <v>2</v>
      </c>
      <c r="P18" s="16">
        <f t="shared" si="2"/>
        <v>2.3333333333333335</v>
      </c>
      <c r="Q18" s="15">
        <v>2</v>
      </c>
      <c r="R18" s="15">
        <v>4</v>
      </c>
      <c r="S18" s="15">
        <v>3</v>
      </c>
      <c r="T18" s="16">
        <f t="shared" si="3"/>
        <v>3</v>
      </c>
      <c r="U18" s="15">
        <v>3</v>
      </c>
      <c r="V18" s="14">
        <v>4</v>
      </c>
      <c r="W18" s="15">
        <v>3</v>
      </c>
      <c r="X18" s="16">
        <f t="shared" si="4"/>
        <v>3.3333333333333335</v>
      </c>
      <c r="Y18" s="15">
        <v>2</v>
      </c>
      <c r="Z18" s="15">
        <v>3</v>
      </c>
      <c r="AA18" s="15">
        <v>3</v>
      </c>
      <c r="AB18" s="16">
        <f t="shared" si="5"/>
        <v>2.6666666666666665</v>
      </c>
      <c r="AC18" s="15">
        <v>5</v>
      </c>
      <c r="AD18" s="15">
        <v>4</v>
      </c>
      <c r="AE18" s="15">
        <v>2</v>
      </c>
      <c r="AF18" s="16">
        <f t="shared" si="6"/>
        <v>3.6666666666666665</v>
      </c>
      <c r="AG18" s="23">
        <f>SUBTOTAL(2,Tabla1[[#This Row],[Politicas administrativas]])</f>
        <v>1</v>
      </c>
    </row>
    <row r="19" spans="1:33" x14ac:dyDescent="0.25">
      <c r="A19" s="13" t="s">
        <v>32</v>
      </c>
      <c r="B19" s="15" t="s">
        <v>43</v>
      </c>
      <c r="C19" s="14" t="s">
        <v>34</v>
      </c>
      <c r="D19" s="15" t="s">
        <v>35</v>
      </c>
      <c r="E19" s="15">
        <v>2</v>
      </c>
      <c r="F19" s="15">
        <v>3</v>
      </c>
      <c r="G19" s="15">
        <v>3</v>
      </c>
      <c r="H19" s="16">
        <f t="shared" si="0"/>
        <v>2.6666666666666665</v>
      </c>
      <c r="I19" s="15">
        <v>3</v>
      </c>
      <c r="J19" s="15">
        <v>2</v>
      </c>
      <c r="K19" s="15">
        <v>2</v>
      </c>
      <c r="L19" s="16">
        <f t="shared" si="1"/>
        <v>2.3333333333333335</v>
      </c>
      <c r="M19" s="15">
        <v>4</v>
      </c>
      <c r="N19" s="15">
        <v>3</v>
      </c>
      <c r="O19" s="15">
        <v>2</v>
      </c>
      <c r="P19" s="16">
        <f t="shared" si="2"/>
        <v>3</v>
      </c>
      <c r="Q19" s="15">
        <v>1</v>
      </c>
      <c r="R19" s="14">
        <v>5</v>
      </c>
      <c r="S19" s="14">
        <v>4</v>
      </c>
      <c r="T19" s="16">
        <f t="shared" si="3"/>
        <v>3.3333333333333335</v>
      </c>
      <c r="U19" s="15">
        <v>2</v>
      </c>
      <c r="V19" s="15">
        <v>3</v>
      </c>
      <c r="W19" s="15">
        <v>2</v>
      </c>
      <c r="X19" s="16">
        <f t="shared" si="4"/>
        <v>2.3333333333333335</v>
      </c>
      <c r="Y19" s="15">
        <v>3</v>
      </c>
      <c r="Z19" s="15">
        <v>2</v>
      </c>
      <c r="AA19" s="15">
        <v>2</v>
      </c>
      <c r="AB19" s="16">
        <f t="shared" si="5"/>
        <v>2.3333333333333335</v>
      </c>
      <c r="AC19" s="15">
        <v>2</v>
      </c>
      <c r="AD19" s="15">
        <v>3</v>
      </c>
      <c r="AE19" s="15">
        <v>3</v>
      </c>
      <c r="AF19" s="16">
        <f t="shared" si="6"/>
        <v>2.6666666666666665</v>
      </c>
      <c r="AG19" s="23">
        <f>SUBTOTAL(2,Tabla1[[#This Row],[Politicas administrativas]])</f>
        <v>1</v>
      </c>
    </row>
    <row r="20" spans="1:33" x14ac:dyDescent="0.25">
      <c r="A20" s="13" t="s">
        <v>36</v>
      </c>
      <c r="B20" s="15" t="s">
        <v>44</v>
      </c>
      <c r="C20" s="17" t="s">
        <v>38</v>
      </c>
      <c r="D20" s="14" t="s">
        <v>39</v>
      </c>
      <c r="E20" s="15">
        <v>3</v>
      </c>
      <c r="F20" s="15">
        <v>2</v>
      </c>
      <c r="G20" s="15">
        <v>2</v>
      </c>
      <c r="H20" s="16">
        <f t="shared" si="0"/>
        <v>2.3333333333333335</v>
      </c>
      <c r="I20" s="15">
        <v>3</v>
      </c>
      <c r="J20" s="15">
        <v>2</v>
      </c>
      <c r="K20" s="15">
        <v>3</v>
      </c>
      <c r="L20" s="16">
        <f t="shared" si="1"/>
        <v>2.6666666666666665</v>
      </c>
      <c r="M20" s="14">
        <v>5</v>
      </c>
      <c r="N20" s="14">
        <v>4</v>
      </c>
      <c r="O20" s="15">
        <v>3</v>
      </c>
      <c r="P20" s="16">
        <f t="shared" si="2"/>
        <v>4</v>
      </c>
      <c r="Q20" s="15">
        <v>2</v>
      </c>
      <c r="R20" s="15">
        <v>3</v>
      </c>
      <c r="S20" s="15">
        <v>3</v>
      </c>
      <c r="T20" s="16">
        <f t="shared" si="3"/>
        <v>2.6666666666666665</v>
      </c>
      <c r="U20" s="15">
        <v>2</v>
      </c>
      <c r="V20" s="15">
        <v>2</v>
      </c>
      <c r="W20" s="15">
        <v>2</v>
      </c>
      <c r="X20" s="16">
        <f t="shared" si="4"/>
        <v>2</v>
      </c>
      <c r="Y20" s="15">
        <v>4</v>
      </c>
      <c r="Z20" s="15">
        <v>3</v>
      </c>
      <c r="AA20" s="15">
        <v>2</v>
      </c>
      <c r="AB20" s="16">
        <f t="shared" si="5"/>
        <v>3</v>
      </c>
      <c r="AC20" s="15">
        <v>3</v>
      </c>
      <c r="AD20" s="15">
        <v>2</v>
      </c>
      <c r="AE20" s="15">
        <v>2</v>
      </c>
      <c r="AF20" s="16">
        <f t="shared" si="6"/>
        <v>2.3333333333333335</v>
      </c>
      <c r="AG20" s="23">
        <f>SUBTOTAL(2,Tabla1[[#This Row],[Politicas administrativas]])</f>
        <v>1</v>
      </c>
    </row>
    <row r="21" spans="1:33" x14ac:dyDescent="0.25">
      <c r="A21" s="13" t="s">
        <v>36</v>
      </c>
      <c r="B21" s="14" t="s">
        <v>33</v>
      </c>
      <c r="C21" s="18" t="s">
        <v>40</v>
      </c>
      <c r="D21" s="14" t="s">
        <v>39</v>
      </c>
      <c r="E21" s="15">
        <v>2</v>
      </c>
      <c r="F21" s="15">
        <v>3</v>
      </c>
      <c r="G21" s="15">
        <v>3</v>
      </c>
      <c r="H21" s="16">
        <f t="shared" si="0"/>
        <v>2.6666666666666665</v>
      </c>
      <c r="I21" s="14">
        <v>4</v>
      </c>
      <c r="J21" s="15">
        <v>3</v>
      </c>
      <c r="K21" s="15">
        <v>5</v>
      </c>
      <c r="L21" s="16">
        <f t="shared" si="1"/>
        <v>4</v>
      </c>
      <c r="M21" s="15">
        <v>3</v>
      </c>
      <c r="N21" s="15">
        <v>3</v>
      </c>
      <c r="O21" s="15">
        <v>2</v>
      </c>
      <c r="P21" s="16">
        <f t="shared" si="2"/>
        <v>2.6666666666666665</v>
      </c>
      <c r="Q21" s="15">
        <v>1</v>
      </c>
      <c r="R21" s="15">
        <v>4</v>
      </c>
      <c r="S21" s="15">
        <v>2</v>
      </c>
      <c r="T21" s="16">
        <f t="shared" si="3"/>
        <v>2.3333333333333335</v>
      </c>
      <c r="U21" s="15">
        <v>3</v>
      </c>
      <c r="V21" s="15">
        <v>3</v>
      </c>
      <c r="W21" s="15">
        <v>3</v>
      </c>
      <c r="X21" s="16">
        <f t="shared" si="4"/>
        <v>3</v>
      </c>
      <c r="Y21" s="14">
        <v>5</v>
      </c>
      <c r="Z21" s="14">
        <v>4</v>
      </c>
      <c r="AA21" s="15">
        <v>3</v>
      </c>
      <c r="AB21" s="16">
        <f t="shared" si="5"/>
        <v>4</v>
      </c>
      <c r="AC21" s="15">
        <v>4</v>
      </c>
      <c r="AD21" s="15">
        <v>3</v>
      </c>
      <c r="AE21" s="15">
        <v>2</v>
      </c>
      <c r="AF21" s="16">
        <f t="shared" si="6"/>
        <v>3</v>
      </c>
      <c r="AG21" s="23">
        <f>SUBTOTAL(2,Tabla1[[#This Row],[Politicas administrativas]])</f>
        <v>1</v>
      </c>
    </row>
    <row r="22" spans="1:33" x14ac:dyDescent="0.25">
      <c r="A22" s="13" t="s">
        <v>36</v>
      </c>
      <c r="B22" s="14" t="s">
        <v>33</v>
      </c>
      <c r="C22" s="17" t="s">
        <v>38</v>
      </c>
      <c r="D22" s="14" t="s">
        <v>41</v>
      </c>
      <c r="E22" s="15">
        <v>3</v>
      </c>
      <c r="F22" s="15">
        <v>2</v>
      </c>
      <c r="G22" s="15">
        <v>2</v>
      </c>
      <c r="H22" s="16">
        <f t="shared" si="0"/>
        <v>2.3333333333333335</v>
      </c>
      <c r="I22" s="15">
        <v>3</v>
      </c>
      <c r="J22" s="15">
        <v>2</v>
      </c>
      <c r="K22" s="15">
        <v>3</v>
      </c>
      <c r="L22" s="16">
        <f t="shared" si="1"/>
        <v>2.6666666666666665</v>
      </c>
      <c r="M22" s="15">
        <v>4</v>
      </c>
      <c r="N22" s="15">
        <v>2</v>
      </c>
      <c r="O22" s="15">
        <v>2</v>
      </c>
      <c r="P22" s="16">
        <f t="shared" si="2"/>
        <v>2.6666666666666665</v>
      </c>
      <c r="Q22" s="15">
        <v>2</v>
      </c>
      <c r="R22" s="15">
        <v>2</v>
      </c>
      <c r="S22" s="15">
        <v>3</v>
      </c>
      <c r="T22" s="16">
        <f t="shared" si="3"/>
        <v>2.3333333333333335</v>
      </c>
      <c r="U22" s="15">
        <v>2</v>
      </c>
      <c r="V22" s="15">
        <v>2</v>
      </c>
      <c r="W22" s="15">
        <v>2</v>
      </c>
      <c r="X22" s="16">
        <f t="shared" si="4"/>
        <v>2</v>
      </c>
      <c r="Y22" s="15">
        <v>3</v>
      </c>
      <c r="Z22" s="15">
        <v>3</v>
      </c>
      <c r="AA22" s="15">
        <v>2</v>
      </c>
      <c r="AB22" s="16">
        <f t="shared" si="5"/>
        <v>2.6666666666666665</v>
      </c>
      <c r="AC22" s="14">
        <v>5</v>
      </c>
      <c r="AD22" s="14">
        <v>4</v>
      </c>
      <c r="AE22" s="15">
        <v>3</v>
      </c>
      <c r="AF22" s="16">
        <f t="shared" si="6"/>
        <v>4</v>
      </c>
      <c r="AG22" s="23">
        <f>SUBTOTAL(2,Tabla1[[#This Row],[Politicas administrativas]])</f>
        <v>1</v>
      </c>
    </row>
    <row r="23" spans="1:33" x14ac:dyDescent="0.25">
      <c r="A23" s="13" t="s">
        <v>32</v>
      </c>
      <c r="B23" s="14" t="s">
        <v>33</v>
      </c>
      <c r="C23" s="18" t="s">
        <v>40</v>
      </c>
      <c r="D23" s="14" t="s">
        <v>39</v>
      </c>
      <c r="E23" s="15">
        <v>4</v>
      </c>
      <c r="F23" s="15">
        <v>3</v>
      </c>
      <c r="G23" s="15">
        <v>2</v>
      </c>
      <c r="H23" s="16">
        <f t="shared" si="0"/>
        <v>3</v>
      </c>
      <c r="I23" s="15">
        <v>2</v>
      </c>
      <c r="J23" s="15">
        <v>2</v>
      </c>
      <c r="K23" s="14">
        <v>3</v>
      </c>
      <c r="L23" s="16">
        <f t="shared" si="1"/>
        <v>2.3333333333333335</v>
      </c>
      <c r="M23" s="15">
        <v>2</v>
      </c>
      <c r="N23" s="15">
        <v>3</v>
      </c>
      <c r="O23" s="15">
        <v>3</v>
      </c>
      <c r="P23" s="16">
        <f t="shared" si="2"/>
        <v>2.6666666666666665</v>
      </c>
      <c r="Q23" s="15">
        <v>3</v>
      </c>
      <c r="R23" s="15">
        <v>3</v>
      </c>
      <c r="S23" s="15">
        <v>2</v>
      </c>
      <c r="T23" s="16">
        <f t="shared" si="3"/>
        <v>2.6666666666666665</v>
      </c>
      <c r="U23" s="15">
        <v>2</v>
      </c>
      <c r="V23" s="15">
        <v>3</v>
      </c>
      <c r="W23" s="15">
        <v>3</v>
      </c>
      <c r="X23" s="16">
        <f t="shared" si="4"/>
        <v>2.6666666666666665</v>
      </c>
      <c r="Y23" s="15">
        <v>4</v>
      </c>
      <c r="Z23" s="15">
        <v>2</v>
      </c>
      <c r="AA23" s="15">
        <v>2</v>
      </c>
      <c r="AB23" s="16">
        <f t="shared" si="5"/>
        <v>2.6666666666666665</v>
      </c>
      <c r="AC23" s="15">
        <v>3</v>
      </c>
      <c r="AD23" s="15">
        <v>3</v>
      </c>
      <c r="AE23" s="15">
        <v>2</v>
      </c>
      <c r="AF23" s="16">
        <f t="shared" si="6"/>
        <v>2.6666666666666665</v>
      </c>
      <c r="AG23" s="23">
        <f>SUBTOTAL(2,Tabla1[[#This Row],[Politicas administrativas]])</f>
        <v>1</v>
      </c>
    </row>
    <row r="24" spans="1:33" x14ac:dyDescent="0.25">
      <c r="A24" s="13" t="s">
        <v>32</v>
      </c>
      <c r="B24" s="15" t="s">
        <v>43</v>
      </c>
      <c r="C24" s="18" t="s">
        <v>40</v>
      </c>
      <c r="D24" s="14" t="s">
        <v>39</v>
      </c>
      <c r="E24" s="14">
        <v>5</v>
      </c>
      <c r="F24" s="14">
        <v>4</v>
      </c>
      <c r="G24" s="15">
        <v>3</v>
      </c>
      <c r="H24" s="16">
        <f t="shared" si="0"/>
        <v>4</v>
      </c>
      <c r="I24" s="15">
        <v>3</v>
      </c>
      <c r="J24" s="15">
        <v>3</v>
      </c>
      <c r="K24" s="14">
        <v>4</v>
      </c>
      <c r="L24" s="16">
        <f t="shared" si="1"/>
        <v>3.3333333333333335</v>
      </c>
      <c r="M24" s="15">
        <v>3</v>
      </c>
      <c r="N24" s="15">
        <v>2</v>
      </c>
      <c r="O24" s="15">
        <v>2</v>
      </c>
      <c r="P24" s="16">
        <f t="shared" si="2"/>
        <v>2.3333333333333335</v>
      </c>
      <c r="Q24" s="15">
        <v>2</v>
      </c>
      <c r="R24" s="15">
        <v>3</v>
      </c>
      <c r="S24" s="15">
        <v>2</v>
      </c>
      <c r="T24" s="16">
        <f t="shared" si="3"/>
        <v>2.3333333333333335</v>
      </c>
      <c r="U24" s="15">
        <v>3</v>
      </c>
      <c r="V24" s="15">
        <v>3</v>
      </c>
      <c r="W24" s="15">
        <v>3</v>
      </c>
      <c r="X24" s="16">
        <f t="shared" si="4"/>
        <v>3</v>
      </c>
      <c r="Y24" s="15">
        <v>2</v>
      </c>
      <c r="Z24" s="15">
        <v>3</v>
      </c>
      <c r="AA24" s="15">
        <v>3</v>
      </c>
      <c r="AB24" s="16">
        <f t="shared" si="5"/>
        <v>2.6666666666666665</v>
      </c>
      <c r="AC24" s="15">
        <v>4</v>
      </c>
      <c r="AD24" s="15">
        <v>2</v>
      </c>
      <c r="AE24" s="15">
        <v>2</v>
      </c>
      <c r="AF24" s="16">
        <f t="shared" si="6"/>
        <v>2.6666666666666665</v>
      </c>
      <c r="AG24" s="23">
        <f>SUBTOTAL(2,Tabla1[[#This Row],[Politicas administrativas]])</f>
        <v>1</v>
      </c>
    </row>
    <row r="25" spans="1:33" x14ac:dyDescent="0.25">
      <c r="A25" s="13" t="s">
        <v>36</v>
      </c>
      <c r="B25" s="15" t="s">
        <v>44</v>
      </c>
      <c r="C25" s="18" t="s">
        <v>40</v>
      </c>
      <c r="D25" s="15" t="s">
        <v>35</v>
      </c>
      <c r="E25" s="15">
        <v>3</v>
      </c>
      <c r="F25" s="15">
        <v>3</v>
      </c>
      <c r="G25" s="15">
        <v>2</v>
      </c>
      <c r="H25" s="16">
        <f t="shared" si="0"/>
        <v>2.6666666666666665</v>
      </c>
      <c r="I25" s="15">
        <v>2</v>
      </c>
      <c r="J25" s="15">
        <v>2</v>
      </c>
      <c r="K25" s="14">
        <v>5</v>
      </c>
      <c r="L25" s="16">
        <f t="shared" si="1"/>
        <v>3</v>
      </c>
      <c r="M25" s="15">
        <v>2</v>
      </c>
      <c r="N25" s="15">
        <v>3</v>
      </c>
      <c r="O25" s="15">
        <v>3</v>
      </c>
      <c r="P25" s="16">
        <f t="shared" si="2"/>
        <v>2.6666666666666665</v>
      </c>
      <c r="Q25" s="15">
        <v>3</v>
      </c>
      <c r="R25" s="14">
        <v>4</v>
      </c>
      <c r="S25" s="15">
        <v>3</v>
      </c>
      <c r="T25" s="16">
        <f t="shared" si="3"/>
        <v>3.3333333333333335</v>
      </c>
      <c r="U25" s="15">
        <v>2</v>
      </c>
      <c r="V25" s="15">
        <v>2</v>
      </c>
      <c r="W25" s="15">
        <v>2</v>
      </c>
      <c r="X25" s="16">
        <f t="shared" si="4"/>
        <v>2</v>
      </c>
      <c r="Y25" s="15">
        <v>2</v>
      </c>
      <c r="Z25" s="15">
        <v>2</v>
      </c>
      <c r="AA25" s="15">
        <v>3</v>
      </c>
      <c r="AB25" s="16">
        <f t="shared" si="5"/>
        <v>2.3333333333333335</v>
      </c>
      <c r="AC25" s="15">
        <v>3</v>
      </c>
      <c r="AD25" s="15">
        <v>3</v>
      </c>
      <c r="AE25" s="15">
        <v>2</v>
      </c>
      <c r="AF25" s="16">
        <f t="shared" si="6"/>
        <v>2.6666666666666665</v>
      </c>
      <c r="AG25" s="23">
        <f>SUBTOTAL(2,Tabla1[[#This Row],[Politicas administrativas]])</f>
        <v>1</v>
      </c>
    </row>
    <row r="26" spans="1:33" x14ac:dyDescent="0.25">
      <c r="A26" s="13" t="s">
        <v>36</v>
      </c>
      <c r="B26" s="14" t="s">
        <v>33</v>
      </c>
      <c r="C26" s="14" t="s">
        <v>34</v>
      </c>
      <c r="D26" s="14" t="s">
        <v>39</v>
      </c>
      <c r="E26" s="15">
        <v>4</v>
      </c>
      <c r="F26" s="15">
        <v>2</v>
      </c>
      <c r="G26" s="15">
        <v>2</v>
      </c>
      <c r="H26" s="16">
        <f t="shared" si="0"/>
        <v>2.6666666666666665</v>
      </c>
      <c r="I26" s="15">
        <v>3</v>
      </c>
      <c r="J26" s="15">
        <v>3</v>
      </c>
      <c r="K26" s="15">
        <v>3</v>
      </c>
      <c r="L26" s="16">
        <f t="shared" si="1"/>
        <v>3</v>
      </c>
      <c r="M26" s="15">
        <v>3</v>
      </c>
      <c r="N26" s="15">
        <v>2</v>
      </c>
      <c r="O26" s="15">
        <v>2</v>
      </c>
      <c r="P26" s="16">
        <f t="shared" si="2"/>
        <v>2.3333333333333335</v>
      </c>
      <c r="Q26" s="15">
        <v>2</v>
      </c>
      <c r="R26" s="15">
        <v>3</v>
      </c>
      <c r="S26" s="15">
        <v>2</v>
      </c>
      <c r="T26" s="16">
        <f t="shared" si="3"/>
        <v>2.3333333333333335</v>
      </c>
      <c r="U26" s="15">
        <v>3</v>
      </c>
      <c r="V26" s="15">
        <v>3</v>
      </c>
      <c r="W26" s="15">
        <v>2</v>
      </c>
      <c r="X26" s="16">
        <f t="shared" si="4"/>
        <v>2.6666666666666665</v>
      </c>
      <c r="Y26" s="15">
        <v>2</v>
      </c>
      <c r="Z26" s="15">
        <v>4</v>
      </c>
      <c r="AA26" s="15">
        <v>3</v>
      </c>
      <c r="AB26" s="16">
        <f t="shared" si="5"/>
        <v>3</v>
      </c>
      <c r="AC26" s="15">
        <v>4</v>
      </c>
      <c r="AD26" s="15">
        <v>2</v>
      </c>
      <c r="AE26" s="15">
        <v>3</v>
      </c>
      <c r="AF26" s="16">
        <f t="shared" si="6"/>
        <v>3</v>
      </c>
      <c r="AG26" s="23">
        <f>SUBTOTAL(2,Tabla1[[#This Row],[Politicas administrativas]])</f>
        <v>1</v>
      </c>
    </row>
    <row r="27" spans="1:33" x14ac:dyDescent="0.25">
      <c r="A27" s="13" t="s">
        <v>32</v>
      </c>
      <c r="B27" s="14" t="s">
        <v>33</v>
      </c>
      <c r="C27" s="17" t="s">
        <v>38</v>
      </c>
      <c r="D27" s="14" t="s">
        <v>39</v>
      </c>
      <c r="E27" s="15">
        <v>2</v>
      </c>
      <c r="F27" s="15">
        <v>3</v>
      </c>
      <c r="G27" s="15">
        <v>3</v>
      </c>
      <c r="H27" s="16">
        <f t="shared" si="0"/>
        <v>2.6666666666666665</v>
      </c>
      <c r="I27" s="15">
        <v>3</v>
      </c>
      <c r="J27" s="15">
        <v>3</v>
      </c>
      <c r="K27" s="15">
        <v>3</v>
      </c>
      <c r="L27" s="16">
        <f t="shared" si="1"/>
        <v>3</v>
      </c>
      <c r="M27" s="15">
        <v>4</v>
      </c>
      <c r="N27" s="15">
        <v>3</v>
      </c>
      <c r="O27" s="15">
        <v>2</v>
      </c>
      <c r="P27" s="16">
        <f t="shared" si="2"/>
        <v>3</v>
      </c>
      <c r="Q27" s="15">
        <v>2</v>
      </c>
      <c r="R27" s="15">
        <v>2</v>
      </c>
      <c r="S27" s="15">
        <v>2</v>
      </c>
      <c r="T27" s="16">
        <f t="shared" si="3"/>
        <v>2</v>
      </c>
      <c r="U27" s="15">
        <v>1</v>
      </c>
      <c r="V27" s="15">
        <v>3</v>
      </c>
      <c r="W27" s="15">
        <v>3</v>
      </c>
      <c r="X27" s="16">
        <f t="shared" si="4"/>
        <v>2.3333333333333335</v>
      </c>
      <c r="Y27" s="15">
        <v>1</v>
      </c>
      <c r="Z27" s="14">
        <v>5</v>
      </c>
      <c r="AA27" s="14">
        <v>4</v>
      </c>
      <c r="AB27" s="16">
        <f t="shared" si="5"/>
        <v>3.3333333333333335</v>
      </c>
      <c r="AC27" s="15">
        <v>2</v>
      </c>
      <c r="AD27" s="15">
        <v>3</v>
      </c>
      <c r="AE27" s="15">
        <v>2</v>
      </c>
      <c r="AF27" s="16">
        <f t="shared" si="6"/>
        <v>2.3333333333333335</v>
      </c>
      <c r="AG27" s="23">
        <f>SUBTOTAL(2,Tabla1[[#This Row],[Politicas administrativas]])</f>
        <v>1</v>
      </c>
    </row>
    <row r="28" spans="1:33" x14ac:dyDescent="0.25">
      <c r="A28" s="13" t="s">
        <v>32</v>
      </c>
      <c r="B28" s="14" t="s">
        <v>33</v>
      </c>
      <c r="C28" s="18" t="s">
        <v>42</v>
      </c>
      <c r="D28" s="15" t="s">
        <v>45</v>
      </c>
      <c r="E28" s="15">
        <v>3</v>
      </c>
      <c r="F28" s="15">
        <v>2</v>
      </c>
      <c r="G28" s="15">
        <v>2</v>
      </c>
      <c r="H28" s="16">
        <f t="shared" si="0"/>
        <v>2.3333333333333335</v>
      </c>
      <c r="I28" s="15">
        <v>2</v>
      </c>
      <c r="J28" s="15">
        <v>2</v>
      </c>
      <c r="K28" s="15">
        <v>4</v>
      </c>
      <c r="L28" s="16">
        <f t="shared" si="1"/>
        <v>2.6666666666666665</v>
      </c>
      <c r="M28" s="14">
        <v>5</v>
      </c>
      <c r="N28" s="14">
        <v>4</v>
      </c>
      <c r="O28" s="15">
        <v>3</v>
      </c>
      <c r="P28" s="16">
        <f t="shared" si="2"/>
        <v>4</v>
      </c>
      <c r="Q28" s="15">
        <v>2</v>
      </c>
      <c r="R28" s="15">
        <v>3</v>
      </c>
      <c r="S28" s="15">
        <v>3</v>
      </c>
      <c r="T28" s="16">
        <f t="shared" si="3"/>
        <v>2.6666666666666665</v>
      </c>
      <c r="U28" s="15">
        <v>2</v>
      </c>
      <c r="V28" s="15">
        <v>5</v>
      </c>
      <c r="W28" s="15">
        <v>4</v>
      </c>
      <c r="X28" s="16">
        <f t="shared" si="4"/>
        <v>3.6666666666666665</v>
      </c>
      <c r="Y28" s="15">
        <v>2</v>
      </c>
      <c r="Z28" s="15">
        <v>3</v>
      </c>
      <c r="AA28" s="15">
        <v>3</v>
      </c>
      <c r="AB28" s="16">
        <f t="shared" si="5"/>
        <v>2.6666666666666665</v>
      </c>
      <c r="AC28" s="15">
        <v>3</v>
      </c>
      <c r="AD28" s="15">
        <v>2</v>
      </c>
      <c r="AE28" s="15">
        <v>2</v>
      </c>
      <c r="AF28" s="16">
        <f t="shared" si="6"/>
        <v>2.3333333333333335</v>
      </c>
      <c r="AG28" s="23">
        <f>SUBTOTAL(2,Tabla1[[#This Row],[Politicas administrativas]])</f>
        <v>1</v>
      </c>
    </row>
    <row r="29" spans="1:33" x14ac:dyDescent="0.25">
      <c r="A29" s="13" t="s">
        <v>36</v>
      </c>
      <c r="B29" s="14" t="s">
        <v>33</v>
      </c>
      <c r="C29" s="17" t="s">
        <v>38</v>
      </c>
      <c r="D29" s="15" t="s">
        <v>45</v>
      </c>
      <c r="E29" s="15">
        <v>2</v>
      </c>
      <c r="F29" s="15">
        <v>3</v>
      </c>
      <c r="G29" s="15">
        <v>3</v>
      </c>
      <c r="H29" s="16">
        <f t="shared" si="0"/>
        <v>2.6666666666666665</v>
      </c>
      <c r="I29" s="15">
        <v>3</v>
      </c>
      <c r="J29" s="15">
        <v>2</v>
      </c>
      <c r="K29" s="15">
        <v>2</v>
      </c>
      <c r="L29" s="16">
        <f t="shared" si="1"/>
        <v>2.3333333333333335</v>
      </c>
      <c r="M29" s="15">
        <v>3</v>
      </c>
      <c r="N29" s="15">
        <v>3</v>
      </c>
      <c r="O29" s="15">
        <v>2</v>
      </c>
      <c r="P29" s="16">
        <f t="shared" si="2"/>
        <v>2.6666666666666665</v>
      </c>
      <c r="Q29" s="15">
        <v>3</v>
      </c>
      <c r="R29" s="15">
        <v>3</v>
      </c>
      <c r="S29" s="15">
        <v>3</v>
      </c>
      <c r="T29" s="16">
        <f t="shared" si="3"/>
        <v>3</v>
      </c>
      <c r="U29" s="15">
        <v>1</v>
      </c>
      <c r="V29" s="15">
        <v>2</v>
      </c>
      <c r="W29" s="15">
        <v>2</v>
      </c>
      <c r="X29" s="16">
        <f t="shared" si="4"/>
        <v>1.6666666666666667</v>
      </c>
      <c r="Y29" s="15">
        <v>1</v>
      </c>
      <c r="Z29" s="15">
        <v>4</v>
      </c>
      <c r="AA29" s="15">
        <v>2</v>
      </c>
      <c r="AB29" s="16">
        <f t="shared" si="5"/>
        <v>2.3333333333333335</v>
      </c>
      <c r="AC29" s="15">
        <v>2</v>
      </c>
      <c r="AD29" s="15">
        <v>2</v>
      </c>
      <c r="AE29" s="15">
        <v>4</v>
      </c>
      <c r="AF29" s="16">
        <f t="shared" si="6"/>
        <v>2.6666666666666665</v>
      </c>
      <c r="AG29" s="23">
        <f>SUBTOTAL(2,Tabla1[[#This Row],[Politicas administrativas]])</f>
        <v>1</v>
      </c>
    </row>
    <row r="32" spans="1:33" ht="96" x14ac:dyDescent="0.25">
      <c r="B32" s="15"/>
      <c r="C32" s="15"/>
      <c r="D32" s="15"/>
      <c r="E32" s="19" t="s">
        <v>4</v>
      </c>
      <c r="F32" s="20" t="s">
        <v>5</v>
      </c>
      <c r="G32" s="20" t="s">
        <v>6</v>
      </c>
      <c r="H32" s="4" t="s">
        <v>7</v>
      </c>
      <c r="I32" s="5" t="s">
        <v>8</v>
      </c>
      <c r="J32" s="5" t="s">
        <v>9</v>
      </c>
      <c r="K32" s="5" t="s">
        <v>10</v>
      </c>
      <c r="L32" s="6" t="s">
        <v>11</v>
      </c>
      <c r="M32" s="7" t="s">
        <v>12</v>
      </c>
      <c r="N32" s="7" t="s">
        <v>13</v>
      </c>
      <c r="O32" s="7" t="s">
        <v>14</v>
      </c>
      <c r="P32" s="6" t="s">
        <v>15</v>
      </c>
      <c r="Q32" s="8" t="s">
        <v>16</v>
      </c>
      <c r="R32" s="8" t="s">
        <v>17</v>
      </c>
      <c r="S32" s="8" t="s">
        <v>18</v>
      </c>
      <c r="T32" s="6" t="s">
        <v>19</v>
      </c>
      <c r="U32" s="9" t="s">
        <v>20</v>
      </c>
      <c r="V32" s="9" t="s">
        <v>21</v>
      </c>
      <c r="W32" s="9" t="s">
        <v>22</v>
      </c>
      <c r="X32" s="6" t="s">
        <v>23</v>
      </c>
      <c r="Y32" s="10" t="s">
        <v>24</v>
      </c>
      <c r="Z32" s="10" t="s">
        <v>25</v>
      </c>
      <c r="AA32" s="10" t="s">
        <v>26</v>
      </c>
      <c r="AB32" s="6" t="s">
        <v>27</v>
      </c>
      <c r="AC32" s="11" t="s">
        <v>28</v>
      </c>
      <c r="AD32" s="11" t="s">
        <v>29</v>
      </c>
      <c r="AE32" s="11" t="s">
        <v>30</v>
      </c>
      <c r="AF32" s="12" t="s">
        <v>31</v>
      </c>
    </row>
    <row r="33" spans="2:32" x14ac:dyDescent="0.25">
      <c r="B33" s="15"/>
      <c r="C33" s="15"/>
      <c r="D33" s="21">
        <v>1</v>
      </c>
      <c r="E33" s="15">
        <f>COUNTIFS(E2:E29,"&gt;=1",E2:E29,"&lt;=1.99")</f>
        <v>0</v>
      </c>
      <c r="F33" s="15">
        <f t="shared" ref="F33:AF33" si="7">COUNTIFS(F2:F29,"&gt;=1",F2:F29,"&lt;=1.99")</f>
        <v>0</v>
      </c>
      <c r="G33" s="15">
        <f t="shared" si="7"/>
        <v>4</v>
      </c>
      <c r="H33" s="15">
        <f t="shared" si="7"/>
        <v>0</v>
      </c>
      <c r="I33" s="15">
        <f t="shared" si="7"/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  <c r="N33" s="15">
        <f t="shared" si="7"/>
        <v>0</v>
      </c>
      <c r="O33" s="15">
        <f t="shared" si="7"/>
        <v>4</v>
      </c>
      <c r="P33" s="15">
        <f t="shared" si="7"/>
        <v>0</v>
      </c>
      <c r="Q33" s="15">
        <f t="shared" si="7"/>
        <v>3</v>
      </c>
      <c r="R33" s="15">
        <f t="shared" si="7"/>
        <v>0</v>
      </c>
      <c r="S33" s="15">
        <f t="shared" si="7"/>
        <v>1</v>
      </c>
      <c r="T33" s="15">
        <f t="shared" si="7"/>
        <v>0</v>
      </c>
      <c r="U33" s="15">
        <f t="shared" si="7"/>
        <v>2</v>
      </c>
      <c r="V33" s="15">
        <f t="shared" si="7"/>
        <v>0</v>
      </c>
      <c r="W33" s="15">
        <f t="shared" si="7"/>
        <v>0</v>
      </c>
      <c r="X33" s="15">
        <f t="shared" si="7"/>
        <v>1</v>
      </c>
      <c r="Y33" s="15">
        <f t="shared" si="7"/>
        <v>6</v>
      </c>
      <c r="Z33" s="15">
        <f t="shared" si="7"/>
        <v>1</v>
      </c>
      <c r="AA33" s="15">
        <f t="shared" si="7"/>
        <v>1</v>
      </c>
      <c r="AB33" s="15">
        <f t="shared" si="7"/>
        <v>2</v>
      </c>
      <c r="AC33" s="15">
        <f t="shared" si="7"/>
        <v>1</v>
      </c>
      <c r="AD33" s="15">
        <f t="shared" si="7"/>
        <v>0</v>
      </c>
      <c r="AE33" s="15">
        <f t="shared" si="7"/>
        <v>1</v>
      </c>
      <c r="AF33" s="15">
        <f t="shared" si="7"/>
        <v>0</v>
      </c>
    </row>
    <row r="34" spans="2:32" x14ac:dyDescent="0.25">
      <c r="B34" s="15"/>
      <c r="C34" s="15"/>
      <c r="D34" s="21">
        <v>2</v>
      </c>
      <c r="E34" s="24">
        <f>COUNTIFS(E2:E29,"&gt;=2",E2:E29,"&lt;=2.99",Tabla1[condicion],1)</f>
        <v>5</v>
      </c>
      <c r="F34" s="15">
        <f t="shared" ref="F34:AF34" si="8">COUNTIFS(F2:F29,"&gt;=2",F2:F29,"&lt;=2.99")</f>
        <v>8</v>
      </c>
      <c r="G34" s="15">
        <f t="shared" si="8"/>
        <v>16</v>
      </c>
      <c r="H34" s="15">
        <f t="shared" si="8"/>
        <v>19</v>
      </c>
      <c r="I34" s="15">
        <f t="shared" si="8"/>
        <v>8</v>
      </c>
      <c r="J34" s="15">
        <f t="shared" si="8"/>
        <v>12</v>
      </c>
      <c r="K34" s="15">
        <f t="shared" si="8"/>
        <v>12</v>
      </c>
      <c r="L34" s="15">
        <f t="shared" si="8"/>
        <v>18</v>
      </c>
      <c r="M34" s="15">
        <f t="shared" si="8"/>
        <v>3</v>
      </c>
      <c r="N34" s="15">
        <f t="shared" si="8"/>
        <v>8</v>
      </c>
      <c r="O34" s="15">
        <f t="shared" si="8"/>
        <v>17</v>
      </c>
      <c r="P34" s="15">
        <f t="shared" si="8"/>
        <v>18</v>
      </c>
      <c r="Q34" s="15">
        <f t="shared" si="8"/>
        <v>13</v>
      </c>
      <c r="R34" s="15">
        <f t="shared" si="8"/>
        <v>7</v>
      </c>
      <c r="S34" s="15">
        <f t="shared" si="8"/>
        <v>13</v>
      </c>
      <c r="T34" s="15">
        <f t="shared" si="8"/>
        <v>19</v>
      </c>
      <c r="U34" s="15">
        <f t="shared" si="8"/>
        <v>15</v>
      </c>
      <c r="V34" s="15">
        <f t="shared" si="8"/>
        <v>5</v>
      </c>
      <c r="W34" s="15">
        <f t="shared" si="8"/>
        <v>12</v>
      </c>
      <c r="X34" s="15">
        <f t="shared" si="8"/>
        <v>16</v>
      </c>
      <c r="Y34" s="15">
        <f t="shared" si="8"/>
        <v>11</v>
      </c>
      <c r="Z34" s="15">
        <f t="shared" si="8"/>
        <v>9</v>
      </c>
      <c r="AA34" s="15">
        <f t="shared" si="8"/>
        <v>11</v>
      </c>
      <c r="AB34" s="15">
        <f t="shared" si="8"/>
        <v>18</v>
      </c>
      <c r="AC34" s="15">
        <f t="shared" si="8"/>
        <v>7</v>
      </c>
      <c r="AD34" s="15">
        <f t="shared" si="8"/>
        <v>12</v>
      </c>
      <c r="AE34" s="15">
        <f t="shared" si="8"/>
        <v>12</v>
      </c>
      <c r="AF34" s="15">
        <f t="shared" si="8"/>
        <v>16</v>
      </c>
    </row>
    <row r="35" spans="2:32" x14ac:dyDescent="0.25">
      <c r="B35" s="15"/>
      <c r="C35" s="15"/>
      <c r="D35" s="21">
        <v>3</v>
      </c>
      <c r="E35" s="15">
        <f>COUNTIFS(E2:E29,"&gt;=3",E2:E29,"&lt;=3.99")</f>
        <v>11</v>
      </c>
      <c r="F35" s="15">
        <f t="shared" ref="F35:AF35" si="9">COUNTIFS(F2:F29,"&gt;=3",F2:F29,"&lt;=3.99")</f>
        <v>14</v>
      </c>
      <c r="G35" s="15">
        <f t="shared" si="9"/>
        <v>8</v>
      </c>
      <c r="H35" s="15">
        <f t="shared" si="9"/>
        <v>6</v>
      </c>
      <c r="I35" s="15">
        <f t="shared" si="9"/>
        <v>12</v>
      </c>
      <c r="J35" s="15">
        <f t="shared" si="9"/>
        <v>13</v>
      </c>
      <c r="K35" s="15">
        <f t="shared" si="9"/>
        <v>12</v>
      </c>
      <c r="L35" s="15">
        <f t="shared" si="9"/>
        <v>7</v>
      </c>
      <c r="M35" s="15">
        <f t="shared" si="9"/>
        <v>12</v>
      </c>
      <c r="N35" s="15">
        <f t="shared" si="9"/>
        <v>14</v>
      </c>
      <c r="O35" s="15">
        <f t="shared" si="9"/>
        <v>7</v>
      </c>
      <c r="P35" s="15">
        <f t="shared" si="9"/>
        <v>6</v>
      </c>
      <c r="Q35" s="15">
        <f t="shared" si="9"/>
        <v>8</v>
      </c>
      <c r="R35" s="15">
        <f t="shared" si="9"/>
        <v>12</v>
      </c>
      <c r="S35" s="15">
        <f t="shared" si="9"/>
        <v>12</v>
      </c>
      <c r="T35" s="15">
        <f t="shared" si="9"/>
        <v>8</v>
      </c>
      <c r="U35" s="15">
        <f t="shared" si="9"/>
        <v>11</v>
      </c>
      <c r="V35" s="15">
        <f t="shared" si="9"/>
        <v>15</v>
      </c>
      <c r="W35" s="15">
        <f t="shared" si="9"/>
        <v>12</v>
      </c>
      <c r="X35" s="15">
        <f t="shared" si="9"/>
        <v>10</v>
      </c>
      <c r="Y35" s="15">
        <f t="shared" si="9"/>
        <v>5</v>
      </c>
      <c r="Z35" s="15">
        <f t="shared" si="9"/>
        <v>10</v>
      </c>
      <c r="AA35" s="15">
        <f t="shared" si="9"/>
        <v>11</v>
      </c>
      <c r="AB35" s="15">
        <f t="shared" si="9"/>
        <v>6</v>
      </c>
      <c r="AC35" s="15">
        <f t="shared" si="9"/>
        <v>11</v>
      </c>
      <c r="AD35" s="15">
        <f t="shared" si="9"/>
        <v>13</v>
      </c>
      <c r="AE35" s="15">
        <f t="shared" si="9"/>
        <v>10</v>
      </c>
      <c r="AF35" s="15">
        <f t="shared" si="9"/>
        <v>10</v>
      </c>
    </row>
    <row r="36" spans="2:32" x14ac:dyDescent="0.25">
      <c r="B36" s="15"/>
      <c r="C36" s="15"/>
      <c r="D36" s="21">
        <v>4</v>
      </c>
      <c r="E36" s="15">
        <f>COUNTIFS(E2:E29,"&gt;=4",E2:E29,"&lt;=4.99")</f>
        <v>6</v>
      </c>
      <c r="F36" s="15">
        <f t="shared" ref="F36:AF36" si="10">COUNTIFS(F2:F29,"&gt;=4",F2:F29,"&lt;=4.99")</f>
        <v>6</v>
      </c>
      <c r="G36" s="15">
        <f t="shared" si="10"/>
        <v>0</v>
      </c>
      <c r="H36" s="15">
        <f t="shared" si="10"/>
        <v>3</v>
      </c>
      <c r="I36" s="15">
        <f t="shared" si="10"/>
        <v>5</v>
      </c>
      <c r="J36" s="15">
        <f t="shared" si="10"/>
        <v>3</v>
      </c>
      <c r="K36" s="15">
        <f t="shared" si="10"/>
        <v>2</v>
      </c>
      <c r="L36" s="15">
        <f t="shared" si="10"/>
        <v>3</v>
      </c>
      <c r="M36" s="15">
        <f t="shared" si="10"/>
        <v>7</v>
      </c>
      <c r="N36" s="15">
        <f t="shared" si="10"/>
        <v>6</v>
      </c>
      <c r="O36" s="15">
        <f t="shared" si="10"/>
        <v>0</v>
      </c>
      <c r="P36" s="15">
        <f t="shared" si="10"/>
        <v>4</v>
      </c>
      <c r="Q36" s="15">
        <f t="shared" si="10"/>
        <v>2</v>
      </c>
      <c r="R36" s="15">
        <f t="shared" si="10"/>
        <v>7</v>
      </c>
      <c r="S36" s="15">
        <f t="shared" si="10"/>
        <v>2</v>
      </c>
      <c r="T36" s="15">
        <f t="shared" si="10"/>
        <v>1</v>
      </c>
      <c r="U36" s="15">
        <f t="shared" si="10"/>
        <v>0</v>
      </c>
      <c r="V36" s="15">
        <f t="shared" si="10"/>
        <v>4</v>
      </c>
      <c r="W36" s="15">
        <f t="shared" si="10"/>
        <v>4</v>
      </c>
      <c r="X36" s="15">
        <f t="shared" si="10"/>
        <v>1</v>
      </c>
      <c r="Y36" s="15">
        <f t="shared" si="10"/>
        <v>3</v>
      </c>
      <c r="Z36" s="15">
        <f t="shared" si="10"/>
        <v>6</v>
      </c>
      <c r="AA36" s="15">
        <f t="shared" si="10"/>
        <v>4</v>
      </c>
      <c r="AB36" s="15">
        <f t="shared" si="10"/>
        <v>2</v>
      </c>
      <c r="AC36" s="15">
        <f t="shared" si="10"/>
        <v>6</v>
      </c>
      <c r="AD36" s="15">
        <f t="shared" si="10"/>
        <v>3</v>
      </c>
      <c r="AE36" s="15">
        <f t="shared" si="10"/>
        <v>3</v>
      </c>
      <c r="AF36" s="15">
        <f t="shared" si="10"/>
        <v>2</v>
      </c>
    </row>
    <row r="37" spans="2:32" x14ac:dyDescent="0.25">
      <c r="B37" s="15"/>
      <c r="C37" s="15"/>
      <c r="D37" s="21">
        <v>5</v>
      </c>
      <c r="E37" s="15">
        <f>COUNTIFS(E2:E29,"&gt;=5")</f>
        <v>6</v>
      </c>
      <c r="F37" s="15">
        <f t="shared" ref="F37:AF37" si="11">COUNTIFS(F2:F29,"&gt;=5")</f>
        <v>0</v>
      </c>
      <c r="G37" s="15">
        <f t="shared" si="11"/>
        <v>0</v>
      </c>
      <c r="H37" s="15">
        <f t="shared" si="11"/>
        <v>0</v>
      </c>
      <c r="I37" s="15">
        <f t="shared" si="11"/>
        <v>3</v>
      </c>
      <c r="J37" s="15">
        <f t="shared" si="11"/>
        <v>0</v>
      </c>
      <c r="K37" s="15">
        <f t="shared" si="11"/>
        <v>2</v>
      </c>
      <c r="L37" s="15">
        <f t="shared" si="11"/>
        <v>0</v>
      </c>
      <c r="M37" s="15">
        <f t="shared" si="11"/>
        <v>6</v>
      </c>
      <c r="N37" s="15">
        <f t="shared" si="11"/>
        <v>0</v>
      </c>
      <c r="O37" s="15">
        <f t="shared" si="11"/>
        <v>0</v>
      </c>
      <c r="P37" s="15">
        <f t="shared" si="11"/>
        <v>0</v>
      </c>
      <c r="Q37" s="15">
        <f t="shared" si="11"/>
        <v>2</v>
      </c>
      <c r="R37" s="15">
        <f t="shared" si="11"/>
        <v>2</v>
      </c>
      <c r="S37" s="15">
        <f t="shared" si="11"/>
        <v>0</v>
      </c>
      <c r="T37" s="15">
        <f t="shared" si="11"/>
        <v>0</v>
      </c>
      <c r="U37" s="15">
        <f t="shared" si="11"/>
        <v>0</v>
      </c>
      <c r="V37" s="15">
        <f t="shared" si="11"/>
        <v>4</v>
      </c>
      <c r="W37" s="15">
        <f t="shared" si="11"/>
        <v>0</v>
      </c>
      <c r="X37" s="15">
        <f t="shared" si="11"/>
        <v>0</v>
      </c>
      <c r="Y37" s="15">
        <f t="shared" si="11"/>
        <v>3</v>
      </c>
      <c r="Z37" s="15">
        <f t="shared" si="11"/>
        <v>2</v>
      </c>
      <c r="AA37" s="15">
        <f t="shared" si="11"/>
        <v>1</v>
      </c>
      <c r="AB37" s="15">
        <f t="shared" si="11"/>
        <v>0</v>
      </c>
      <c r="AC37" s="15">
        <f t="shared" si="11"/>
        <v>3</v>
      </c>
      <c r="AD37" s="15">
        <f t="shared" si="11"/>
        <v>0</v>
      </c>
      <c r="AE37" s="15">
        <f t="shared" si="11"/>
        <v>2</v>
      </c>
      <c r="AF37" s="15">
        <f t="shared" si="11"/>
        <v>0</v>
      </c>
    </row>
    <row r="38" spans="2:32" x14ac:dyDescent="0.25">
      <c r="B38" s="15"/>
      <c r="C38" s="15"/>
      <c r="D38" s="15"/>
      <c r="E38" s="15"/>
      <c r="F38" s="15"/>
      <c r="G38" s="15"/>
      <c r="H38" s="15"/>
    </row>
    <row r="39" spans="2:32" x14ac:dyDescent="0.25">
      <c r="B39" s="15"/>
      <c r="C39" s="21" t="s">
        <v>47</v>
      </c>
      <c r="D39" s="21" t="s">
        <v>48</v>
      </c>
      <c r="E39" s="15">
        <f>COUNTIFS(E2:E29,"&gt;=1",E2:E29,"&lt;=2")</f>
        <v>5</v>
      </c>
      <c r="F39" s="15">
        <f t="shared" ref="F39:AF39" si="12">COUNTIFS(F2:F29,"&gt;=1",F2:F29,"&lt;=2")</f>
        <v>8</v>
      </c>
      <c r="G39" s="15">
        <f t="shared" si="12"/>
        <v>20</v>
      </c>
      <c r="H39" s="15">
        <f t="shared" si="12"/>
        <v>1</v>
      </c>
      <c r="I39" s="15">
        <f t="shared" si="12"/>
        <v>8</v>
      </c>
      <c r="J39" s="15">
        <f t="shared" si="12"/>
        <v>12</v>
      </c>
      <c r="K39" s="15">
        <f t="shared" si="12"/>
        <v>12</v>
      </c>
      <c r="L39" s="15">
        <f t="shared" si="12"/>
        <v>0</v>
      </c>
      <c r="M39" s="15">
        <f t="shared" si="12"/>
        <v>3</v>
      </c>
      <c r="N39" s="15">
        <f t="shared" si="12"/>
        <v>8</v>
      </c>
      <c r="O39" s="15">
        <f t="shared" si="12"/>
        <v>21</v>
      </c>
      <c r="P39" s="15">
        <f t="shared" si="12"/>
        <v>1</v>
      </c>
      <c r="Q39" s="15">
        <f t="shared" si="12"/>
        <v>16</v>
      </c>
      <c r="R39" s="15">
        <f t="shared" si="12"/>
        <v>7</v>
      </c>
      <c r="S39" s="15">
        <f t="shared" si="12"/>
        <v>14</v>
      </c>
      <c r="T39" s="15">
        <f t="shared" si="12"/>
        <v>1</v>
      </c>
      <c r="U39" s="15">
        <f t="shared" si="12"/>
        <v>17</v>
      </c>
      <c r="V39" s="15">
        <f t="shared" si="12"/>
        <v>5</v>
      </c>
      <c r="W39" s="15">
        <f t="shared" si="12"/>
        <v>12</v>
      </c>
      <c r="X39" s="15">
        <f t="shared" si="12"/>
        <v>4</v>
      </c>
      <c r="Y39" s="15">
        <f t="shared" si="12"/>
        <v>17</v>
      </c>
      <c r="Z39" s="15">
        <f t="shared" si="12"/>
        <v>10</v>
      </c>
      <c r="AA39" s="15">
        <f t="shared" si="12"/>
        <v>12</v>
      </c>
      <c r="AB39" s="15">
        <f t="shared" si="12"/>
        <v>3</v>
      </c>
      <c r="AC39" s="15">
        <f t="shared" si="12"/>
        <v>8</v>
      </c>
      <c r="AD39" s="15">
        <f t="shared" si="12"/>
        <v>12</v>
      </c>
      <c r="AE39" s="15">
        <f t="shared" si="12"/>
        <v>13</v>
      </c>
      <c r="AF39" s="15">
        <f t="shared" si="12"/>
        <v>2</v>
      </c>
    </row>
    <row r="40" spans="2:32" x14ac:dyDescent="0.25">
      <c r="B40" s="15"/>
      <c r="C40" s="21">
        <v>3</v>
      </c>
      <c r="D40" s="21" t="s">
        <v>49</v>
      </c>
      <c r="E40" s="15">
        <f>COUNTIFS(E2:E29,"=3")</f>
        <v>11</v>
      </c>
      <c r="F40" s="15">
        <f t="shared" ref="F40:AF40" si="13">COUNTIFS(F2:F29,"=3")</f>
        <v>14</v>
      </c>
      <c r="G40" s="15">
        <f t="shared" si="13"/>
        <v>8</v>
      </c>
      <c r="H40" s="15">
        <f t="shared" si="13"/>
        <v>3</v>
      </c>
      <c r="I40" s="15">
        <f t="shared" si="13"/>
        <v>12</v>
      </c>
      <c r="J40" s="15">
        <f t="shared" si="13"/>
        <v>13</v>
      </c>
      <c r="K40" s="15">
        <f t="shared" si="13"/>
        <v>12</v>
      </c>
      <c r="L40" s="15">
        <f t="shared" si="13"/>
        <v>5</v>
      </c>
      <c r="M40" s="15">
        <f t="shared" si="13"/>
        <v>12</v>
      </c>
      <c r="N40" s="15">
        <f t="shared" si="13"/>
        <v>14</v>
      </c>
      <c r="O40" s="15">
        <f t="shared" si="13"/>
        <v>7</v>
      </c>
      <c r="P40" s="15">
        <f t="shared" si="13"/>
        <v>4</v>
      </c>
      <c r="Q40" s="15">
        <f t="shared" si="13"/>
        <v>8</v>
      </c>
      <c r="R40" s="15">
        <f t="shared" si="13"/>
        <v>12</v>
      </c>
      <c r="S40" s="15">
        <f t="shared" si="13"/>
        <v>12</v>
      </c>
      <c r="T40" s="15">
        <f t="shared" si="13"/>
        <v>4</v>
      </c>
      <c r="U40" s="15">
        <f t="shared" si="13"/>
        <v>11</v>
      </c>
      <c r="V40" s="15">
        <f t="shared" si="13"/>
        <v>15</v>
      </c>
      <c r="W40" s="15">
        <f t="shared" si="13"/>
        <v>12</v>
      </c>
      <c r="X40" s="15">
        <f t="shared" si="13"/>
        <v>5</v>
      </c>
      <c r="Y40" s="15">
        <f t="shared" si="13"/>
        <v>5</v>
      </c>
      <c r="Z40" s="15">
        <f t="shared" si="13"/>
        <v>10</v>
      </c>
      <c r="AA40" s="15">
        <f t="shared" si="13"/>
        <v>11</v>
      </c>
      <c r="AB40" s="15">
        <f t="shared" si="13"/>
        <v>2</v>
      </c>
      <c r="AC40" s="15">
        <f t="shared" si="13"/>
        <v>11</v>
      </c>
      <c r="AD40" s="15">
        <f t="shared" si="13"/>
        <v>13</v>
      </c>
      <c r="AE40" s="15">
        <f t="shared" si="13"/>
        <v>10</v>
      </c>
      <c r="AF40" s="15">
        <f t="shared" si="13"/>
        <v>6</v>
      </c>
    </row>
    <row r="41" spans="2:32" x14ac:dyDescent="0.25">
      <c r="B41" s="15"/>
      <c r="C41" s="21" t="s">
        <v>50</v>
      </c>
      <c r="D41" s="21" t="s">
        <v>51</v>
      </c>
      <c r="E41" s="15">
        <f>COUNTIFS(E2:E29,"&gt;=4",E2:E29,"&lt;=5")</f>
        <v>12</v>
      </c>
      <c r="F41" s="15">
        <f t="shared" ref="F41:AF41" si="14">COUNTIFS(F2:F29,"&gt;=4",F2:F29,"&lt;=5")</f>
        <v>6</v>
      </c>
      <c r="G41" s="15">
        <f t="shared" si="14"/>
        <v>0</v>
      </c>
      <c r="H41" s="15">
        <f t="shared" si="14"/>
        <v>3</v>
      </c>
      <c r="I41" s="15">
        <f t="shared" si="14"/>
        <v>8</v>
      </c>
      <c r="J41" s="15">
        <f t="shared" si="14"/>
        <v>3</v>
      </c>
      <c r="K41" s="15">
        <f t="shared" si="14"/>
        <v>4</v>
      </c>
      <c r="L41" s="15">
        <f t="shared" si="14"/>
        <v>3</v>
      </c>
      <c r="M41" s="15">
        <f t="shared" si="14"/>
        <v>13</v>
      </c>
      <c r="N41" s="15">
        <f t="shared" si="14"/>
        <v>6</v>
      </c>
      <c r="O41" s="15">
        <f t="shared" si="14"/>
        <v>0</v>
      </c>
      <c r="P41" s="15">
        <f t="shared" si="14"/>
        <v>4</v>
      </c>
      <c r="Q41" s="15">
        <f t="shared" si="14"/>
        <v>4</v>
      </c>
      <c r="R41" s="15">
        <f t="shared" si="14"/>
        <v>9</v>
      </c>
      <c r="S41" s="15">
        <f t="shared" si="14"/>
        <v>2</v>
      </c>
      <c r="T41" s="15">
        <f t="shared" si="14"/>
        <v>1</v>
      </c>
      <c r="U41" s="15">
        <f t="shared" si="14"/>
        <v>0</v>
      </c>
      <c r="V41" s="15">
        <f t="shared" si="14"/>
        <v>8</v>
      </c>
      <c r="W41" s="15">
        <f t="shared" si="14"/>
        <v>4</v>
      </c>
      <c r="X41" s="15">
        <f t="shared" si="14"/>
        <v>1</v>
      </c>
      <c r="Y41" s="15">
        <f t="shared" si="14"/>
        <v>6</v>
      </c>
      <c r="Z41" s="15">
        <f t="shared" si="14"/>
        <v>8</v>
      </c>
      <c r="AA41" s="15">
        <f t="shared" si="14"/>
        <v>5</v>
      </c>
      <c r="AB41" s="15">
        <f t="shared" si="14"/>
        <v>2</v>
      </c>
      <c r="AC41" s="15">
        <f t="shared" si="14"/>
        <v>9</v>
      </c>
      <c r="AD41" s="15">
        <f t="shared" si="14"/>
        <v>3</v>
      </c>
      <c r="AE41" s="15">
        <f t="shared" si="14"/>
        <v>5</v>
      </c>
      <c r="AF41" s="15">
        <f t="shared" si="14"/>
        <v>2</v>
      </c>
    </row>
    <row r="44" spans="2:32" x14ac:dyDescent="0.25">
      <c r="D44" s="21"/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pc-guillermo</dc:creator>
  <cp:lastModifiedBy>Pedro Martin</cp:lastModifiedBy>
  <dcterms:created xsi:type="dcterms:W3CDTF">2017-08-10T04:03:08Z</dcterms:created>
  <dcterms:modified xsi:type="dcterms:W3CDTF">2017-08-13T03:51:28Z</dcterms:modified>
</cp:coreProperties>
</file>