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7070" windowHeight="11700"/>
  </bookViews>
  <sheets>
    <sheet name="Vacaciones" sheetId="1" r:id="rId1"/>
    <sheet name="Auxiliar" sheetId="2" r:id="rId2"/>
  </sheets>
  <externalReferences>
    <externalReference r:id="rId3"/>
  </externalReferences>
  <definedNames>
    <definedName name="Feriado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1" i="1"/>
  <c r="B14" i="1"/>
  <c r="B11" i="1"/>
  <c r="B9" i="1" l="1"/>
  <c r="B8" i="1" s="1"/>
  <c r="C9" i="1"/>
  <c r="C8" i="1" s="1"/>
  <c r="D9" i="1"/>
  <c r="D8" i="1" s="1"/>
  <c r="E9" i="1"/>
  <c r="E8" i="1" s="1"/>
  <c r="F9" i="1"/>
  <c r="F8" i="1" s="1"/>
  <c r="G9" i="1"/>
  <c r="G8" i="1" s="1"/>
  <c r="H9" i="1"/>
  <c r="H8" i="1" s="1"/>
  <c r="I9" i="1"/>
  <c r="I8" i="1" s="1"/>
  <c r="J9" i="1"/>
  <c r="J8" i="1" s="1"/>
  <c r="K9" i="1"/>
  <c r="K8" i="1" s="1"/>
  <c r="L9" i="1"/>
  <c r="L8" i="1" s="1"/>
  <c r="M9" i="1"/>
  <c r="M8" i="1" s="1"/>
  <c r="N9" i="1"/>
  <c r="N8" i="1" s="1"/>
  <c r="O9" i="1"/>
  <c r="O8" i="1" s="1"/>
  <c r="P9" i="1"/>
  <c r="P8" i="1" s="1"/>
  <c r="Q9" i="1"/>
  <c r="Q8" i="1" s="1"/>
  <c r="R9" i="1"/>
  <c r="R8" i="1" s="1"/>
  <c r="S9" i="1"/>
  <c r="S8" i="1" s="1"/>
  <c r="T9" i="1"/>
  <c r="T8" i="1" s="1"/>
  <c r="U9" i="1"/>
  <c r="U8" i="1" s="1"/>
  <c r="V9" i="1"/>
  <c r="V8" i="1" s="1"/>
  <c r="W9" i="1"/>
  <c r="W8" i="1" s="1"/>
  <c r="X9" i="1"/>
  <c r="X8" i="1" s="1"/>
  <c r="Y9" i="1"/>
  <c r="Y8" i="1" s="1"/>
  <c r="Z9" i="1"/>
  <c r="Z8" i="1" s="1"/>
  <c r="AA9" i="1"/>
  <c r="AA8" i="1" s="1"/>
  <c r="AB9" i="1"/>
  <c r="AB8" i="1" s="1"/>
  <c r="AC9" i="1"/>
  <c r="AC8" i="1" s="1"/>
  <c r="AD9" i="1"/>
  <c r="AD8" i="1" s="1"/>
  <c r="AE9" i="1"/>
  <c r="AE8" i="1" s="1"/>
  <c r="AF9" i="1"/>
  <c r="AF8" i="1" s="1"/>
  <c r="AG9" i="1"/>
  <c r="AG8" i="1" s="1"/>
  <c r="C13" i="1" l="1"/>
  <c r="C12" i="1"/>
  <c r="B12" i="1"/>
  <c r="B13" i="1"/>
  <c r="AH9" i="1"/>
  <c r="AH8" i="1" s="1"/>
  <c r="AI9" i="1"/>
  <c r="AI8" i="1" s="1"/>
  <c r="AJ9" i="1"/>
  <c r="AJ8" i="1" s="1"/>
  <c r="AK9" i="1"/>
  <c r="AK8" i="1" s="1"/>
  <c r="AL9" i="1"/>
  <c r="AL8" i="1" s="1"/>
  <c r="AM9" i="1"/>
  <c r="AM8" i="1" s="1"/>
  <c r="AN9" i="1"/>
  <c r="AN8" i="1" s="1"/>
  <c r="AO9" i="1"/>
  <c r="AO8" i="1" s="1"/>
  <c r="AP9" i="1"/>
  <c r="AP8" i="1" s="1"/>
  <c r="AQ9" i="1"/>
  <c r="AQ8" i="1" s="1"/>
  <c r="AR9" i="1"/>
  <c r="AR8" i="1" s="1"/>
  <c r="AS9" i="1"/>
  <c r="AS8" i="1" s="1"/>
  <c r="AT9" i="1"/>
  <c r="AT8" i="1" s="1"/>
  <c r="AU9" i="1"/>
  <c r="AU8" i="1" s="1"/>
  <c r="AV9" i="1"/>
  <c r="AV8" i="1" s="1"/>
  <c r="AW9" i="1"/>
  <c r="AW8" i="1" s="1"/>
  <c r="AX9" i="1"/>
  <c r="AX8" i="1" s="1"/>
  <c r="AY9" i="1"/>
  <c r="AY8" i="1" s="1"/>
  <c r="AZ9" i="1"/>
  <c r="AZ8" i="1" s="1"/>
  <c r="BA9" i="1"/>
  <c r="BA8" i="1" s="1"/>
  <c r="BB9" i="1"/>
  <c r="BB8" i="1" s="1"/>
  <c r="BC9" i="1"/>
  <c r="BC8" i="1" s="1"/>
  <c r="BD9" i="1"/>
  <c r="BD8" i="1" s="1"/>
  <c r="BE9" i="1"/>
  <c r="BE8" i="1" s="1"/>
  <c r="BF9" i="1"/>
  <c r="BF8" i="1" s="1"/>
  <c r="BG9" i="1"/>
  <c r="BG8" i="1" s="1"/>
  <c r="BH9" i="1"/>
  <c r="BH8" i="1" s="1"/>
  <c r="BI9" i="1"/>
  <c r="BI8" i="1" s="1"/>
  <c r="BJ9" i="1"/>
  <c r="BJ8" i="1" s="1"/>
  <c r="BK9" i="1"/>
  <c r="BK8" i="1" s="1"/>
  <c r="BL9" i="1"/>
  <c r="BL8" i="1" s="1"/>
  <c r="BM9" i="1"/>
  <c r="BM8" i="1" s="1"/>
  <c r="BN9" i="1"/>
  <c r="BN8" i="1" s="1"/>
  <c r="BO9" i="1"/>
  <c r="BO8" i="1" s="1"/>
  <c r="BP9" i="1"/>
  <c r="BP8" i="1" s="1"/>
  <c r="BQ9" i="1"/>
  <c r="BQ8" i="1" s="1"/>
  <c r="BR9" i="1"/>
  <c r="BR8" i="1" s="1"/>
  <c r="BS9" i="1"/>
  <c r="BS8" i="1" s="1"/>
  <c r="BT9" i="1"/>
  <c r="BT8" i="1" s="1"/>
  <c r="BU9" i="1"/>
  <c r="BU8" i="1" s="1"/>
  <c r="BV9" i="1"/>
  <c r="BV8" i="1" s="1"/>
  <c r="BW9" i="1"/>
  <c r="BW8" i="1" s="1"/>
  <c r="BX9" i="1"/>
  <c r="BX8" i="1" s="1"/>
  <c r="BY9" i="1"/>
  <c r="BY8" i="1" s="1"/>
  <c r="BZ9" i="1"/>
  <c r="BZ8" i="1" s="1"/>
  <c r="CA9" i="1"/>
  <c r="CA8" i="1" s="1"/>
  <c r="CB9" i="1"/>
  <c r="CB8" i="1" s="1"/>
  <c r="CC9" i="1"/>
  <c r="CC8" i="1" s="1"/>
  <c r="CD9" i="1"/>
  <c r="CD8" i="1" s="1"/>
  <c r="CE9" i="1"/>
  <c r="CE8" i="1" s="1"/>
  <c r="CF9" i="1"/>
  <c r="CF8" i="1" s="1"/>
  <c r="CG9" i="1"/>
  <c r="CG8" i="1" s="1"/>
  <c r="CH9" i="1"/>
  <c r="CH8" i="1" s="1"/>
  <c r="CI9" i="1"/>
  <c r="CI8" i="1" s="1"/>
  <c r="CJ9" i="1"/>
  <c r="CJ8" i="1" s="1"/>
  <c r="CK9" i="1"/>
  <c r="CK8" i="1" s="1"/>
  <c r="CL9" i="1"/>
  <c r="CL8" i="1" s="1"/>
  <c r="CM9" i="1"/>
  <c r="CM8" i="1" s="1"/>
  <c r="CN9" i="1"/>
  <c r="CN8" i="1" s="1"/>
  <c r="CO9" i="1"/>
  <c r="CO8" i="1" s="1"/>
  <c r="CP9" i="1"/>
  <c r="CP8" i="1" s="1"/>
  <c r="CQ9" i="1"/>
  <c r="CQ8" i="1" s="1"/>
  <c r="CR9" i="1"/>
  <c r="CR8" i="1" s="1"/>
  <c r="CS9" i="1"/>
  <c r="CS8" i="1" s="1"/>
  <c r="CT9" i="1"/>
  <c r="CT8" i="1" s="1"/>
  <c r="CU9" i="1"/>
  <c r="CU8" i="1" s="1"/>
  <c r="CV9" i="1"/>
  <c r="CV8" i="1" s="1"/>
  <c r="CW9" i="1"/>
  <c r="CW8" i="1" s="1"/>
  <c r="CX9" i="1"/>
  <c r="CX8" i="1" s="1"/>
  <c r="CY9" i="1"/>
  <c r="CY8" i="1" s="1"/>
  <c r="CZ9" i="1"/>
  <c r="CZ8" i="1" s="1"/>
  <c r="DA9" i="1"/>
  <c r="DA8" i="1" s="1"/>
  <c r="DB9" i="1"/>
  <c r="DB8" i="1" s="1"/>
  <c r="DC9" i="1"/>
  <c r="DC8" i="1" s="1"/>
  <c r="DD9" i="1"/>
  <c r="DD8" i="1" s="1"/>
  <c r="DE9" i="1"/>
  <c r="DE8" i="1" s="1"/>
  <c r="DF9" i="1"/>
  <c r="DF8" i="1" s="1"/>
  <c r="DG9" i="1"/>
  <c r="DG8" i="1" s="1"/>
  <c r="DH9" i="1"/>
  <c r="DH8" i="1" s="1"/>
  <c r="DI9" i="1"/>
  <c r="DI8" i="1" s="1"/>
  <c r="DJ9" i="1"/>
  <c r="DJ8" i="1" s="1"/>
  <c r="DK9" i="1"/>
  <c r="DK8" i="1" s="1"/>
  <c r="DL9" i="1"/>
  <c r="DL8" i="1" s="1"/>
  <c r="DM9" i="1"/>
  <c r="DM8" i="1" s="1"/>
  <c r="DN9" i="1"/>
  <c r="DN8" i="1" s="1"/>
  <c r="DO9" i="1"/>
  <c r="DO8" i="1" s="1"/>
  <c r="DP9" i="1"/>
  <c r="DP8" i="1" s="1"/>
  <c r="DQ9" i="1"/>
  <c r="DQ8" i="1" s="1"/>
  <c r="DR9" i="1"/>
  <c r="DR8" i="1" s="1"/>
  <c r="DS9" i="1"/>
  <c r="DS8" i="1" s="1"/>
  <c r="DT9" i="1"/>
  <c r="DT8" i="1" s="1"/>
  <c r="DU9" i="1"/>
  <c r="DU8" i="1" s="1"/>
  <c r="DV9" i="1"/>
  <c r="DV8" i="1" s="1"/>
  <c r="DW9" i="1"/>
  <c r="DW8" i="1" s="1"/>
  <c r="DX9" i="1"/>
  <c r="DX8" i="1" s="1"/>
  <c r="DY9" i="1"/>
  <c r="DY8" i="1" s="1"/>
  <c r="DZ9" i="1"/>
  <c r="DZ8" i="1" s="1"/>
  <c r="EA9" i="1"/>
  <c r="EA8" i="1" s="1"/>
  <c r="EB9" i="1"/>
  <c r="EB8" i="1" s="1"/>
  <c r="EC9" i="1"/>
  <c r="EC8" i="1" s="1"/>
  <c r="ED9" i="1"/>
  <c r="ED8" i="1" s="1"/>
  <c r="EE9" i="1"/>
  <c r="EE8" i="1" s="1"/>
  <c r="EF9" i="1"/>
  <c r="EF8" i="1" s="1"/>
  <c r="EG9" i="1"/>
  <c r="EG8" i="1" s="1"/>
  <c r="EH9" i="1"/>
  <c r="EH8" i="1" s="1"/>
  <c r="EI9" i="1"/>
  <c r="EI8" i="1" s="1"/>
  <c r="EJ9" i="1"/>
  <c r="EJ8" i="1" s="1"/>
  <c r="EK9" i="1"/>
  <c r="EK8" i="1" s="1"/>
  <c r="EL9" i="1"/>
  <c r="EL8" i="1" s="1"/>
  <c r="EM9" i="1"/>
  <c r="EM8" i="1" s="1"/>
  <c r="EN9" i="1"/>
  <c r="EN8" i="1" s="1"/>
  <c r="EO9" i="1"/>
  <c r="EO8" i="1" s="1"/>
  <c r="EP9" i="1"/>
  <c r="EP8" i="1" s="1"/>
  <c r="EQ9" i="1"/>
  <c r="EQ8" i="1" s="1"/>
  <c r="ER9" i="1"/>
  <c r="ER8" i="1" s="1"/>
  <c r="ES9" i="1"/>
  <c r="ES8" i="1" s="1"/>
  <c r="ET9" i="1"/>
  <c r="ET8" i="1" s="1"/>
  <c r="EU9" i="1"/>
  <c r="EU8" i="1" s="1"/>
  <c r="EV9" i="1"/>
  <c r="EV8" i="1" s="1"/>
  <c r="EW9" i="1"/>
  <c r="EW8" i="1" s="1"/>
  <c r="EX9" i="1"/>
  <c r="EX8" i="1" s="1"/>
  <c r="EY9" i="1"/>
  <c r="EY8" i="1" s="1"/>
  <c r="EZ9" i="1"/>
  <c r="EZ8" i="1" s="1"/>
  <c r="FA9" i="1"/>
  <c r="FA8" i="1" s="1"/>
  <c r="FB9" i="1"/>
  <c r="FB8" i="1" s="1"/>
  <c r="FC9" i="1"/>
  <c r="FC8" i="1" s="1"/>
  <c r="FD9" i="1"/>
  <c r="FD8" i="1" s="1"/>
  <c r="FE9" i="1"/>
  <c r="FE8" i="1" s="1"/>
  <c r="FF9" i="1"/>
  <c r="FF8" i="1" s="1"/>
  <c r="FG9" i="1"/>
  <c r="FG8" i="1" s="1"/>
  <c r="FH9" i="1"/>
  <c r="FH8" i="1" s="1"/>
  <c r="FI9" i="1"/>
  <c r="FI8" i="1" s="1"/>
  <c r="FJ9" i="1"/>
  <c r="FJ8" i="1" s="1"/>
  <c r="FK9" i="1"/>
  <c r="FK8" i="1" s="1"/>
  <c r="FL9" i="1"/>
  <c r="FL8" i="1" s="1"/>
  <c r="FM9" i="1"/>
  <c r="FM8" i="1" s="1"/>
  <c r="FN9" i="1"/>
  <c r="FN8" i="1" s="1"/>
  <c r="FO9" i="1"/>
  <c r="FO8" i="1" s="1"/>
  <c r="FP9" i="1"/>
  <c r="FP8" i="1" s="1"/>
  <c r="FQ9" i="1"/>
  <c r="FQ8" i="1" s="1"/>
  <c r="FR9" i="1"/>
  <c r="FR8" i="1" s="1"/>
  <c r="FS9" i="1"/>
  <c r="FS8" i="1" s="1"/>
  <c r="FT9" i="1"/>
  <c r="FT8" i="1" s="1"/>
  <c r="FU9" i="1"/>
  <c r="FU8" i="1" s="1"/>
  <c r="FV9" i="1"/>
  <c r="FV8" i="1" s="1"/>
  <c r="FW9" i="1"/>
  <c r="FW8" i="1" s="1"/>
  <c r="FX9" i="1"/>
  <c r="FX8" i="1" s="1"/>
  <c r="FY9" i="1"/>
  <c r="FY8" i="1" s="1"/>
  <c r="FZ9" i="1"/>
  <c r="FZ8" i="1" s="1"/>
  <c r="GA9" i="1"/>
  <c r="GA8" i="1" s="1"/>
  <c r="GB9" i="1"/>
  <c r="GB8" i="1" s="1"/>
  <c r="GC9" i="1"/>
  <c r="GC8" i="1" s="1"/>
  <c r="GD9" i="1"/>
  <c r="GD8" i="1" s="1"/>
  <c r="GE9" i="1"/>
  <c r="GE8" i="1" s="1"/>
  <c r="GF9" i="1"/>
  <c r="GF8" i="1" s="1"/>
  <c r="GG9" i="1"/>
  <c r="GG8" i="1" s="1"/>
  <c r="GH9" i="1"/>
  <c r="GH8" i="1" s="1"/>
  <c r="GI9" i="1"/>
  <c r="GI8" i="1" s="1"/>
  <c r="GJ9" i="1"/>
  <c r="GJ8" i="1" s="1"/>
  <c r="GK9" i="1"/>
  <c r="GK8" i="1" s="1"/>
  <c r="GL9" i="1"/>
  <c r="GL8" i="1" s="1"/>
  <c r="GM9" i="1"/>
  <c r="GM8" i="1" s="1"/>
  <c r="GN9" i="1"/>
  <c r="GN8" i="1" s="1"/>
  <c r="GO9" i="1"/>
  <c r="GO8" i="1" s="1"/>
  <c r="GP9" i="1"/>
  <c r="GP8" i="1" s="1"/>
  <c r="GQ9" i="1"/>
  <c r="GQ8" i="1" s="1"/>
  <c r="GR9" i="1"/>
  <c r="GR8" i="1" s="1"/>
  <c r="GS9" i="1"/>
  <c r="GS8" i="1" s="1"/>
  <c r="GT9" i="1"/>
  <c r="GT8" i="1" s="1"/>
  <c r="GU9" i="1"/>
  <c r="GU8" i="1" s="1"/>
  <c r="GV9" i="1"/>
  <c r="GV8" i="1" s="1"/>
  <c r="GW9" i="1"/>
  <c r="GW8" i="1" s="1"/>
  <c r="GX9" i="1"/>
  <c r="GX8" i="1" s="1"/>
  <c r="GY9" i="1"/>
  <c r="GY8" i="1" s="1"/>
  <c r="GZ9" i="1"/>
  <c r="GZ8" i="1" s="1"/>
  <c r="HA9" i="1"/>
  <c r="HA8" i="1" s="1"/>
  <c r="HB9" i="1"/>
  <c r="HB8" i="1" s="1"/>
  <c r="HC9" i="1"/>
  <c r="HC8" i="1" s="1"/>
  <c r="HD9" i="1"/>
  <c r="HD8" i="1" s="1"/>
  <c r="HE9" i="1"/>
  <c r="HE8" i="1" s="1"/>
  <c r="HF9" i="1"/>
  <c r="HF8" i="1" s="1"/>
  <c r="HG9" i="1"/>
  <c r="HG8" i="1" s="1"/>
  <c r="HH9" i="1"/>
  <c r="HH8" i="1" s="1"/>
  <c r="HI9" i="1"/>
  <c r="HI8" i="1" s="1"/>
  <c r="HJ9" i="1"/>
  <c r="HJ8" i="1" s="1"/>
  <c r="HK9" i="1"/>
  <c r="HK8" i="1" s="1"/>
  <c r="HL9" i="1"/>
  <c r="HL8" i="1" s="1"/>
  <c r="HM9" i="1"/>
  <c r="HM8" i="1" s="1"/>
  <c r="HN9" i="1"/>
  <c r="HN8" i="1" s="1"/>
  <c r="HO9" i="1"/>
  <c r="HO8" i="1" s="1"/>
  <c r="HP9" i="1"/>
  <c r="HP8" i="1" s="1"/>
  <c r="HQ9" i="1"/>
  <c r="HQ8" i="1" s="1"/>
  <c r="HR9" i="1"/>
  <c r="HR8" i="1" s="1"/>
  <c r="HS9" i="1"/>
  <c r="HS8" i="1" s="1"/>
  <c r="HT9" i="1"/>
  <c r="HT8" i="1" s="1"/>
  <c r="HU9" i="1"/>
  <c r="HU8" i="1" s="1"/>
  <c r="HV9" i="1"/>
  <c r="HV8" i="1" s="1"/>
  <c r="HW9" i="1"/>
  <c r="HW8" i="1" s="1"/>
  <c r="HX9" i="1"/>
  <c r="HX8" i="1" s="1"/>
  <c r="HY9" i="1"/>
  <c r="HY8" i="1" s="1"/>
  <c r="HZ9" i="1"/>
  <c r="HZ8" i="1" s="1"/>
  <c r="IA9" i="1"/>
  <c r="IA8" i="1" s="1"/>
  <c r="IB9" i="1"/>
  <c r="IB8" i="1" s="1"/>
  <c r="IC9" i="1"/>
  <c r="IC8" i="1" s="1"/>
  <c r="ID9" i="1"/>
  <c r="ID8" i="1" s="1"/>
  <c r="IE9" i="1"/>
  <c r="IE8" i="1" s="1"/>
  <c r="IF9" i="1"/>
  <c r="IF8" i="1" s="1"/>
  <c r="IG9" i="1"/>
  <c r="IG8" i="1" s="1"/>
  <c r="IH9" i="1"/>
  <c r="IH8" i="1" s="1"/>
  <c r="II9" i="1"/>
  <c r="II8" i="1" s="1"/>
  <c r="IJ9" i="1"/>
  <c r="IJ8" i="1" s="1"/>
  <c r="IK9" i="1"/>
  <c r="IK8" i="1" s="1"/>
  <c r="IL9" i="1"/>
  <c r="IL8" i="1" s="1"/>
  <c r="IM9" i="1"/>
  <c r="IM8" i="1" s="1"/>
  <c r="IN9" i="1"/>
  <c r="IN8" i="1" s="1"/>
  <c r="IO9" i="1"/>
  <c r="IO8" i="1" s="1"/>
  <c r="IP9" i="1"/>
  <c r="IP8" i="1" s="1"/>
  <c r="IQ9" i="1"/>
  <c r="IQ8" i="1" s="1"/>
  <c r="IR9" i="1"/>
  <c r="IR8" i="1" s="1"/>
  <c r="IS9" i="1"/>
  <c r="IS8" i="1" s="1"/>
  <c r="IT9" i="1"/>
  <c r="IT8" i="1" s="1"/>
  <c r="IU9" i="1"/>
  <c r="IU8" i="1" s="1"/>
  <c r="IV9" i="1"/>
  <c r="IV8" i="1" s="1"/>
  <c r="IW9" i="1"/>
  <c r="IW8" i="1" s="1"/>
  <c r="IX9" i="1"/>
  <c r="IX8" i="1" s="1"/>
  <c r="IY9" i="1"/>
  <c r="IY8" i="1" s="1"/>
  <c r="IZ9" i="1"/>
  <c r="IZ8" i="1" s="1"/>
  <c r="JA9" i="1"/>
  <c r="JA8" i="1" s="1"/>
  <c r="JB9" i="1"/>
  <c r="JB8" i="1" s="1"/>
  <c r="JC9" i="1"/>
  <c r="JC8" i="1" s="1"/>
  <c r="JD9" i="1"/>
  <c r="JD8" i="1" s="1"/>
  <c r="JE9" i="1"/>
  <c r="JE8" i="1" s="1"/>
  <c r="JF9" i="1"/>
  <c r="JF8" i="1" s="1"/>
  <c r="JG9" i="1"/>
  <c r="JG8" i="1" s="1"/>
  <c r="JH9" i="1"/>
  <c r="JH8" i="1" s="1"/>
  <c r="JI9" i="1"/>
  <c r="JI8" i="1" s="1"/>
  <c r="JJ9" i="1"/>
  <c r="JJ8" i="1" s="1"/>
  <c r="JK9" i="1"/>
  <c r="JK8" i="1" s="1"/>
  <c r="JL9" i="1"/>
  <c r="JL8" i="1" s="1"/>
  <c r="JM9" i="1"/>
  <c r="JM8" i="1" s="1"/>
  <c r="JN9" i="1"/>
  <c r="JN8" i="1" s="1"/>
  <c r="JO9" i="1"/>
  <c r="JO8" i="1" s="1"/>
  <c r="JP9" i="1"/>
  <c r="JP8" i="1" s="1"/>
  <c r="JQ9" i="1"/>
  <c r="JQ8" i="1" s="1"/>
  <c r="JR9" i="1"/>
  <c r="JR8" i="1" s="1"/>
  <c r="JS9" i="1"/>
  <c r="JS8" i="1" s="1"/>
  <c r="JT9" i="1"/>
  <c r="JT8" i="1" s="1"/>
  <c r="JU9" i="1"/>
  <c r="JU8" i="1" s="1"/>
  <c r="JV9" i="1"/>
  <c r="JV8" i="1" s="1"/>
  <c r="JW9" i="1"/>
  <c r="JW8" i="1" s="1"/>
  <c r="JX9" i="1"/>
  <c r="JX8" i="1" s="1"/>
  <c r="JY9" i="1"/>
  <c r="JY8" i="1" s="1"/>
  <c r="JZ9" i="1"/>
  <c r="JZ8" i="1" s="1"/>
  <c r="KA9" i="1"/>
  <c r="KA8" i="1" s="1"/>
  <c r="KB9" i="1"/>
  <c r="KB8" i="1" s="1"/>
  <c r="KC9" i="1"/>
  <c r="KC8" i="1" s="1"/>
  <c r="KD9" i="1"/>
  <c r="KD8" i="1" s="1"/>
  <c r="KE9" i="1"/>
  <c r="KE8" i="1" s="1"/>
  <c r="KF9" i="1"/>
  <c r="KF8" i="1" s="1"/>
  <c r="KG9" i="1"/>
  <c r="KG8" i="1" s="1"/>
  <c r="KH9" i="1"/>
  <c r="KH8" i="1" s="1"/>
  <c r="KI9" i="1"/>
  <c r="KI8" i="1" s="1"/>
  <c r="KJ9" i="1"/>
  <c r="KJ8" i="1" s="1"/>
  <c r="KK9" i="1"/>
  <c r="KK8" i="1" s="1"/>
  <c r="KL9" i="1"/>
  <c r="KL8" i="1" s="1"/>
  <c r="KM9" i="1"/>
  <c r="KM8" i="1" s="1"/>
  <c r="KN9" i="1"/>
  <c r="KN8" i="1" s="1"/>
  <c r="KO9" i="1"/>
  <c r="KO8" i="1" s="1"/>
  <c r="KP9" i="1"/>
  <c r="KP8" i="1" s="1"/>
  <c r="KQ9" i="1"/>
  <c r="KQ8" i="1" s="1"/>
  <c r="KR9" i="1"/>
  <c r="KR8" i="1" s="1"/>
  <c r="KS9" i="1"/>
  <c r="KS8" i="1" s="1"/>
  <c r="KT9" i="1"/>
  <c r="KT8" i="1" s="1"/>
  <c r="KU9" i="1"/>
  <c r="KU8" i="1" s="1"/>
  <c r="KV9" i="1"/>
  <c r="KV8" i="1" s="1"/>
  <c r="KW9" i="1"/>
  <c r="KW8" i="1" s="1"/>
  <c r="KX9" i="1"/>
  <c r="KX8" i="1" s="1"/>
  <c r="KY9" i="1"/>
  <c r="KY8" i="1" s="1"/>
  <c r="KZ9" i="1"/>
  <c r="KZ8" i="1" s="1"/>
  <c r="LA9" i="1"/>
  <c r="LA8" i="1" s="1"/>
  <c r="LB9" i="1"/>
  <c r="LB8" i="1" s="1"/>
  <c r="LC9" i="1"/>
  <c r="LC8" i="1" s="1"/>
  <c r="LD9" i="1"/>
  <c r="LD8" i="1" s="1"/>
  <c r="LE9" i="1"/>
  <c r="LE8" i="1" s="1"/>
  <c r="LF9" i="1"/>
  <c r="LF8" i="1" s="1"/>
  <c r="LG9" i="1"/>
  <c r="LG8" i="1" s="1"/>
  <c r="LH9" i="1"/>
  <c r="LH8" i="1" s="1"/>
  <c r="LI9" i="1"/>
  <c r="LI8" i="1" s="1"/>
  <c r="LJ9" i="1"/>
  <c r="LJ8" i="1" s="1"/>
  <c r="LK9" i="1"/>
  <c r="LK8" i="1" s="1"/>
  <c r="LL9" i="1"/>
  <c r="LL8" i="1" s="1"/>
  <c r="LM9" i="1"/>
  <c r="LM8" i="1" s="1"/>
  <c r="LN9" i="1"/>
  <c r="LN8" i="1" s="1"/>
  <c r="LO9" i="1"/>
  <c r="LO8" i="1" s="1"/>
  <c r="LP9" i="1"/>
  <c r="LP8" i="1" s="1"/>
  <c r="LQ9" i="1"/>
  <c r="LQ8" i="1" s="1"/>
  <c r="LR9" i="1"/>
  <c r="LR8" i="1" s="1"/>
  <c r="LS9" i="1"/>
  <c r="LS8" i="1" s="1"/>
  <c r="LT9" i="1"/>
  <c r="LT8" i="1" s="1"/>
  <c r="LU9" i="1"/>
  <c r="LU8" i="1" s="1"/>
  <c r="LV9" i="1"/>
  <c r="LV8" i="1" s="1"/>
  <c r="LW9" i="1"/>
  <c r="LW8" i="1" s="1"/>
  <c r="LX9" i="1"/>
  <c r="LX8" i="1" s="1"/>
  <c r="LY9" i="1"/>
  <c r="LY8" i="1" s="1"/>
  <c r="LZ9" i="1"/>
  <c r="LZ8" i="1" s="1"/>
  <c r="MA9" i="1"/>
  <c r="MA8" i="1" s="1"/>
  <c r="MB9" i="1"/>
  <c r="MB8" i="1" s="1"/>
  <c r="MC9" i="1"/>
  <c r="MC8" i="1" s="1"/>
  <c r="MD9" i="1"/>
  <c r="MD8" i="1" s="1"/>
  <c r="ME9" i="1"/>
  <c r="ME8" i="1" s="1"/>
  <c r="MF9" i="1"/>
  <c r="MF8" i="1" s="1"/>
  <c r="MG9" i="1"/>
  <c r="MG8" i="1" s="1"/>
  <c r="MH9" i="1"/>
  <c r="MH8" i="1" s="1"/>
  <c r="MI9" i="1"/>
  <c r="MI8" i="1" s="1"/>
  <c r="MJ9" i="1"/>
  <c r="MJ8" i="1" s="1"/>
  <c r="MK9" i="1"/>
  <c r="MK8" i="1" s="1"/>
  <c r="ML9" i="1"/>
  <c r="ML8" i="1" s="1"/>
  <c r="MM9" i="1"/>
  <c r="MM8" i="1" s="1"/>
  <c r="MN9" i="1"/>
  <c r="MN8" i="1" s="1"/>
  <c r="MO9" i="1"/>
  <c r="MO8" i="1" s="1"/>
  <c r="MP9" i="1"/>
  <c r="MP8" i="1" s="1"/>
  <c r="MQ9" i="1"/>
  <c r="MQ8" i="1" s="1"/>
  <c r="MR9" i="1"/>
  <c r="MR8" i="1" s="1"/>
  <c r="MS9" i="1"/>
  <c r="MS8" i="1" s="1"/>
  <c r="MT9" i="1"/>
  <c r="MT8" i="1" s="1"/>
  <c r="MU9" i="1"/>
  <c r="MU8" i="1" s="1"/>
  <c r="MV9" i="1"/>
  <c r="MV8" i="1" s="1"/>
  <c r="MW9" i="1"/>
  <c r="MW8" i="1" s="1"/>
  <c r="MX9" i="1"/>
  <c r="MX8" i="1" s="1"/>
  <c r="MY9" i="1"/>
  <c r="MY8" i="1" s="1"/>
  <c r="MZ9" i="1"/>
  <c r="MZ8" i="1" s="1"/>
  <c r="NA9" i="1"/>
  <c r="NA8" i="1" s="1"/>
  <c r="NB9" i="1"/>
  <c r="NB8" i="1" s="1"/>
  <c r="NC9" i="1"/>
  <c r="NC8" i="1" s="1"/>
  <c r="ND9" i="1"/>
  <c r="ND8" i="1" s="1"/>
  <c r="NE9" i="1"/>
  <c r="NE8" i="1" s="1"/>
  <c r="NF9" i="1"/>
  <c r="NF8" i="1" s="1"/>
  <c r="NG9" i="1"/>
  <c r="NG8" i="1" s="1"/>
  <c r="NH9" i="1"/>
  <c r="NH8" i="1" s="1"/>
  <c r="NI9" i="1"/>
  <c r="NI8" i="1" s="1"/>
  <c r="NI10" i="1" l="1"/>
  <c r="NH10" i="1"/>
  <c r="NG10" i="1"/>
  <c r="NF10" i="1"/>
  <c r="NE10" i="1"/>
  <c r="ND10" i="1"/>
  <c r="NC10" i="1"/>
  <c r="NB10" i="1"/>
  <c r="NA10" i="1"/>
  <c r="MZ10" i="1"/>
  <c r="MY10" i="1"/>
  <c r="MX10" i="1"/>
  <c r="MW10" i="1"/>
  <c r="MV10" i="1"/>
  <c r="MU10" i="1"/>
  <c r="MT10" i="1"/>
  <c r="MS10" i="1"/>
  <c r="MR10" i="1"/>
  <c r="MQ10" i="1"/>
  <c r="MP10" i="1"/>
  <c r="MO10" i="1"/>
  <c r="MN10" i="1"/>
  <c r="MM10" i="1"/>
  <c r="ML10" i="1"/>
  <c r="MK10" i="1"/>
  <c r="MJ10" i="1"/>
  <c r="MI10" i="1"/>
  <c r="MH10" i="1"/>
  <c r="MG10" i="1"/>
  <c r="MF10" i="1"/>
  <c r="ME10" i="1"/>
  <c r="MD10" i="1"/>
  <c r="MC10" i="1"/>
  <c r="MB10" i="1"/>
  <c r="MA10" i="1"/>
  <c r="LZ10" i="1"/>
  <c r="LY10" i="1"/>
  <c r="LX10" i="1"/>
  <c r="LW10" i="1"/>
  <c r="LV10" i="1"/>
  <c r="LU10" i="1"/>
  <c r="LT10" i="1"/>
  <c r="LS10" i="1"/>
  <c r="LR10" i="1"/>
  <c r="LQ10" i="1"/>
  <c r="LP10" i="1"/>
  <c r="LO10" i="1"/>
  <c r="LN10" i="1"/>
  <c r="LM10" i="1"/>
  <c r="LL10" i="1"/>
  <c r="LK10" i="1"/>
  <c r="LJ10" i="1"/>
  <c r="LI10" i="1"/>
  <c r="LH10" i="1"/>
  <c r="LG10" i="1"/>
  <c r="LF10" i="1"/>
  <c r="LE10" i="1"/>
  <c r="LD10" i="1"/>
  <c r="LC10" i="1"/>
  <c r="LB10" i="1"/>
  <c r="LA10" i="1"/>
  <c r="KZ10" i="1"/>
  <c r="KY10" i="1"/>
  <c r="KX10" i="1"/>
  <c r="KW10" i="1"/>
  <c r="KV10" i="1"/>
  <c r="KU10" i="1"/>
  <c r="KT10" i="1"/>
  <c r="KS10" i="1"/>
  <c r="KR10" i="1"/>
  <c r="KQ10" i="1"/>
  <c r="KP10" i="1"/>
  <c r="KO10" i="1"/>
  <c r="KN10" i="1"/>
  <c r="KM10" i="1"/>
  <c r="KL10" i="1"/>
  <c r="KK10" i="1"/>
  <c r="KJ10" i="1"/>
  <c r="KI10" i="1"/>
  <c r="KH10" i="1"/>
  <c r="KG10" i="1"/>
  <c r="KF10" i="1"/>
  <c r="KE10" i="1"/>
  <c r="KD10" i="1"/>
  <c r="KC10" i="1"/>
  <c r="KB10" i="1"/>
  <c r="KA10" i="1"/>
  <c r="JZ10" i="1"/>
  <c r="JY10" i="1"/>
  <c r="JX10" i="1"/>
  <c r="JW10" i="1"/>
  <c r="JV10" i="1"/>
  <c r="JU10" i="1"/>
  <c r="JT10" i="1"/>
  <c r="JS10" i="1"/>
  <c r="JR10" i="1"/>
  <c r="JQ10" i="1"/>
  <c r="JP10" i="1"/>
  <c r="JO10" i="1"/>
  <c r="JN10" i="1"/>
  <c r="JM10" i="1"/>
  <c r="JL10" i="1"/>
  <c r="JK10" i="1"/>
  <c r="JJ10" i="1"/>
  <c r="JI10" i="1"/>
  <c r="JH10" i="1"/>
  <c r="JG10" i="1"/>
  <c r="JF10" i="1"/>
  <c r="JE10" i="1"/>
  <c r="JD10" i="1"/>
  <c r="JC10" i="1"/>
  <c r="JB10" i="1"/>
  <c r="JA10" i="1"/>
  <c r="IZ10" i="1"/>
  <c r="IY10" i="1"/>
  <c r="IX10" i="1"/>
  <c r="IW10" i="1"/>
  <c r="IV10" i="1"/>
  <c r="IU10" i="1"/>
  <c r="IT10" i="1"/>
  <c r="IS10" i="1"/>
  <c r="IR10" i="1"/>
  <c r="IQ10" i="1"/>
  <c r="IP10" i="1"/>
  <c r="IO10" i="1"/>
  <c r="IN10" i="1"/>
  <c r="IM10" i="1"/>
  <c r="IL10" i="1"/>
  <c r="IK10" i="1"/>
  <c r="IJ10" i="1"/>
  <c r="II10" i="1"/>
  <c r="IH10" i="1"/>
  <c r="IG10" i="1"/>
  <c r="IF10" i="1"/>
  <c r="IE10" i="1"/>
  <c r="ID10" i="1"/>
  <c r="IC10" i="1"/>
  <c r="IB10" i="1"/>
  <c r="IA10" i="1"/>
  <c r="HZ10" i="1"/>
  <c r="HY10" i="1"/>
  <c r="HX10" i="1"/>
  <c r="HW10" i="1"/>
  <c r="HV10" i="1"/>
  <c r="HU10" i="1"/>
  <c r="HT10" i="1"/>
  <c r="HS10" i="1"/>
  <c r="HR10" i="1"/>
  <c r="HQ10" i="1"/>
  <c r="HP10" i="1"/>
  <c r="HO10" i="1"/>
  <c r="HN10" i="1"/>
  <c r="HM10" i="1"/>
  <c r="HL10" i="1"/>
  <c r="HK10" i="1"/>
  <c r="HJ10" i="1"/>
  <c r="HI10" i="1"/>
  <c r="HH10" i="1"/>
  <c r="HG10" i="1"/>
  <c r="HF10" i="1"/>
  <c r="HE10" i="1"/>
  <c r="HD10" i="1"/>
  <c r="HC10" i="1"/>
  <c r="HB10" i="1"/>
  <c r="HA10" i="1"/>
  <c r="GZ10" i="1"/>
  <c r="GY10" i="1"/>
  <c r="GX10" i="1"/>
  <c r="GW10" i="1"/>
  <c r="GV10" i="1"/>
  <c r="GU10" i="1"/>
  <c r="GT10" i="1"/>
  <c r="GS10" i="1"/>
  <c r="GR10" i="1"/>
  <c r="GQ10" i="1"/>
  <c r="GP10" i="1"/>
  <c r="GO10" i="1"/>
  <c r="GN10" i="1"/>
  <c r="GM10" i="1"/>
  <c r="GL10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KZ4" i="1"/>
</calcChain>
</file>

<file path=xl/sharedStrings.xml><?xml version="1.0" encoding="utf-8"?>
<sst xmlns="http://schemas.openxmlformats.org/spreadsheetml/2006/main" count="108" uniqueCount="70">
  <si>
    <t>x</t>
  </si>
  <si>
    <t>Nombre</t>
  </si>
  <si>
    <t>Dom</t>
  </si>
  <si>
    <t>Lun</t>
  </si>
  <si>
    <t>Mar</t>
  </si>
  <si>
    <t>Mie</t>
  </si>
  <si>
    <t>Jue</t>
  </si>
  <si>
    <t>Vie</t>
  </si>
  <si>
    <t>Sab</t>
  </si>
  <si>
    <t>Fecha</t>
  </si>
  <si>
    <t>Días Laborables</t>
  </si>
  <si>
    <t>Año Nuevo</t>
  </si>
  <si>
    <t>Si</t>
  </si>
  <si>
    <t>No</t>
  </si>
  <si>
    <t>ENERO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</si>
  <si>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</si>
  <si>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</si>
  <si>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</si>
  <si>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</si>
  <si>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</si>
  <si>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</si>
  <si>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</si>
  <si>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</si>
  <si>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</si>
  <si>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</si>
  <si>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</si>
  <si>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</si>
  <si>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FEBRERO</t>
  </si>
  <si>
    <t>MARZO</t>
  </si>
  <si>
    <t>ABRIL</t>
  </si>
  <si>
    <t>DICIEMBRE</t>
  </si>
  <si>
    <t>NOVIENBRE</t>
  </si>
  <si>
    <t>OCTUBRE</t>
  </si>
  <si>
    <t>SEPTIEMBRE</t>
  </si>
  <si>
    <t>AGOSTO</t>
  </si>
  <si>
    <t>JULIO</t>
  </si>
  <si>
    <t>JUNIO</t>
  </si>
  <si>
    <t>MAYO</t>
  </si>
  <si>
    <t>Columna1</t>
  </si>
  <si>
    <t>Columna2</t>
  </si>
  <si>
    <t>Festivos Nacionales</t>
  </si>
  <si>
    <t>Viernes Santo</t>
  </si>
  <si>
    <t>Fiesta del trabajo</t>
  </si>
  <si>
    <t>Asunción de la Virgen</t>
  </si>
  <si>
    <t>Día de la Hispanidad</t>
  </si>
  <si>
    <t>Día de todos los santos</t>
  </si>
  <si>
    <t>Día de la Constitución</t>
  </si>
  <si>
    <t>Navidad</t>
  </si>
  <si>
    <t>Festivos Madrid</t>
  </si>
  <si>
    <t>Epifanía del Señor</t>
  </si>
  <si>
    <t>Jueves Santo</t>
  </si>
  <si>
    <t>Día de la comunidad</t>
  </si>
  <si>
    <t>Fiesta de la Inmaculada</t>
  </si>
  <si>
    <t>Festivos Barcelona</t>
  </si>
  <si>
    <t>San Pedro Regalado</t>
  </si>
  <si>
    <t>San Isidro</t>
  </si>
  <si>
    <t>Diada</t>
  </si>
  <si>
    <t>San Esteban</t>
  </si>
  <si>
    <t>Lunes de Pascua</t>
  </si>
  <si>
    <t>San Juan</t>
  </si>
  <si>
    <t>Pascua Granada</t>
  </si>
  <si>
    <t>La Mercé</t>
  </si>
  <si>
    <t>EMPLEADOS</t>
  </si>
  <si>
    <t>OFICINA</t>
  </si>
  <si>
    <t>Madrid</t>
  </si>
  <si>
    <t>Barcelona</t>
  </si>
  <si>
    <t>Andrés</t>
  </si>
  <si>
    <t>María</t>
  </si>
  <si>
    <t>Noelia</t>
  </si>
  <si>
    <t>Marcos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</si>
</sst>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"/>
    <numFmt numFmtId="165" formatCode=";;;"/>
  </numFmts>
  <fonts count="1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i/>
      <sz val="12"/>
      <color theme="0"/>
      <name val="Arial"/>
      <family val="2"/>
    </font>
    <font>
      <i/>
      <sz val="9"/>
      <color theme="3" tint="0.3999755851924192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i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b/>
      <i/>
      <sz val="9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rgb="FFFF0000"/>
      <name val="Arial"/>
      <family val="2"/>
    </font>
    <font>
      <sz val="11"/>
      <color theme="1" tint="0.34998626667073579"/>
      <name val="Arial"/>
      <family val="2"/>
    </font>
    <font>
      <i/>
      <sz val="9"/>
      <color theme="1" tint="0.34998626667073579"/>
      <name val="Arial"/>
      <family val="2"/>
    </font>
    <font>
      <sz val="8"/>
      <color theme="1"/>
      <name val="Arial"/>
      <family val="2"/>
    </font>
    <font>
      <sz val="10"/>
      <color theme="1" tint="0.34998626667073579"/>
      <name val="Arial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5" fillId="4" borderId="0" xfId="0" applyFont="1" applyFill="1" applyAlignment="1">
      <alignment horizontal="left" indent="1"/>
    </xf>
    <xf numFmtId="0" fontId="6" fillId="3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5" fontId="8" fillId="4" borderId="0" xfId="0" applyNumberFormat="1" applyFont="1" applyFill="1" applyBorder="1" applyAlignment="1">
      <alignment horizontal="center" vertical="center"/>
    </xf>
    <xf numFmtId="165" fontId="9" fillId="4" borderId="0" xfId="0" applyNumberFormat="1" applyFont="1" applyFill="1" applyBorder="1"/>
    <xf numFmtId="0" fontId="9" fillId="4" borderId="0" xfId="0" applyFont="1" applyFill="1" applyBorder="1"/>
    <xf numFmtId="0" fontId="9" fillId="4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4" borderId="3" xfId="0" applyFont="1" applyFill="1" applyBorder="1"/>
    <xf numFmtId="0" fontId="2" fillId="0" borderId="2" xfId="0" applyFont="1" applyBorder="1"/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0" xfId="0" applyFont="1"/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Border="1"/>
    <xf numFmtId="14" fontId="12" fillId="0" borderId="0" xfId="0" applyNumberFormat="1" applyFont="1" applyFill="1" applyBorder="1"/>
    <xf numFmtId="0" fontId="12" fillId="5" borderId="0" xfId="0" applyFont="1" applyFill="1"/>
    <xf numFmtId="0" fontId="12" fillId="0" borderId="0" xfId="0" applyFont="1"/>
    <xf numFmtId="0" fontId="12" fillId="5" borderId="16" xfId="0" applyFont="1" applyFill="1" applyBorder="1"/>
    <xf numFmtId="0" fontId="13" fillId="0" borderId="0" xfId="0" applyFont="1"/>
    <xf numFmtId="0" fontId="14" fillId="0" borderId="0" xfId="0" applyFont="1" applyBorder="1"/>
    <xf numFmtId="0" fontId="15" fillId="0" borderId="0" xfId="0" applyFont="1"/>
    <xf numFmtId="0" fontId="11" fillId="0" borderId="17" xfId="0" applyFont="1" applyBorder="1"/>
    <xf numFmtId="0" fontId="10" fillId="3" borderId="6" xfId="0" applyNumberFormat="1" applyFont="1" applyFill="1" applyBorder="1" applyAlignment="1">
      <alignment horizontal="center"/>
    </xf>
    <xf numFmtId="0" fontId="10" fillId="3" borderId="7" xfId="0" applyNumberFormat="1" applyFont="1" applyFill="1" applyBorder="1" applyAlignment="1">
      <alignment horizontal="center"/>
    </xf>
    <xf numFmtId="0" fontId="10" fillId="3" borderId="8" xfId="0" applyNumberFormat="1" applyFont="1" applyFill="1" applyBorder="1" applyAlignment="1">
      <alignment horizontal="center"/>
    </xf>
    <xf numFmtId="0" fontId="17" fillId="0" borderId="0" xfId="0" applyFont="1" applyFill="1"/>
    <xf numFmtId="14" fontId="17" fillId="0" borderId="0" xfId="0" applyNumberFormat="1" applyFont="1" applyFill="1"/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5" xfId="0" applyFont="1" applyFill="1" applyBorder="1"/>
    <xf numFmtId="164" fontId="16" fillId="0" borderId="4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164" fontId="16" fillId="0" borderId="9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vertical="center"/>
    </xf>
    <xf numFmtId="16" fontId="18" fillId="0" borderId="9" xfId="1" applyNumberFormat="1" applyFont="1" applyFill="1" applyBorder="1" applyAlignment="1">
      <alignment horizontal="center" vertical="center"/>
    </xf>
    <xf numFmtId="16" fontId="18" fillId="0" borderId="1" xfId="1" applyNumberFormat="1" applyFont="1" applyFill="1" applyBorder="1" applyAlignment="1">
      <alignment horizontal="center" vertical="center"/>
    </xf>
    <xf numFmtId="16" fontId="18" fillId="0" borderId="10" xfId="1" applyNumberFormat="1" applyFont="1" applyFill="1" applyBorder="1" applyAlignment="1">
      <alignment horizontal="center" vertical="center"/>
    </xf>
    <xf numFmtId="16" fontId="18" fillId="0" borderId="2" xfId="1" applyNumberFormat="1" applyFont="1" applyFill="1" applyBorder="1" applyAlignment="1">
      <alignment horizontal="center" vertical="center"/>
    </xf>
  </cellXfs>
  <cellStyles count="2">
    <cellStyle name="60% - Accent3" xfId="1" builtinId="40"/>
    <cellStyle name="Normal" xfId="0" builtinId="0"/>
  </cellStyles>
  <dxfs count="55"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theme="2" tint="-9.8025452436902985E-2"/>
          </stop>
        </gradient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Arial"/>
        <scheme val="none"/>
      </font>
    </dxf>
    <dxf>
      <font>
        <i/>
        <strike val="0"/>
        <outline val="0"/>
        <shadow val="0"/>
        <u val="none"/>
        <vertAlign val="baseline"/>
        <sz val="9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 tint="0.34998626667073579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color theme="1" tint="0.34998626667073579"/>
        <name val="Arial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8181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cacion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caciones"/>
      <sheetName val="Auxiliar"/>
      <sheetName val="Vacaciones (2)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a1" displayName="Tabla1" ref="A1:B13" totalsRowShown="0" headerRowDxfId="54" dataDxfId="53">
  <autoFilter ref="A1:B13"/>
  <tableColumns count="2">
    <tableColumn id="1" name="Columna1" dataDxfId="52"/>
    <tableColumn id="2" name="Columna2" dataDxfId="51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D1:E8" totalsRowShown="0" headerRowDxfId="50" dataDxfId="49">
  <autoFilter ref="D1:E8"/>
  <tableColumns count="2">
    <tableColumn id="1" name="Columna1" dataDxfId="48"/>
    <tableColumn id="2" name="Columna2" dataDxfId="47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FestivosNacionales" displayName="FestivosNacionales" ref="A17:B25" totalsRowShown="0" headerRowDxfId="46">
  <autoFilter ref="A17:B25"/>
  <tableColumns count="2">
    <tableColumn id="1" name="Festivos Nacionales" dataDxfId="45"/>
    <tableColumn id="2" name="Fecha" dataDxfId="44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id="4" name="FestivosMadrid" displayName="FestivosMadrid" ref="D17:E31" totalsRowShown="0" headerRowDxfId="43">
  <autoFilter ref="D17:E31"/>
  <tableColumns count="2">
    <tableColumn id="1" name="Festivos Madrid" dataDxfId="42"/>
    <tableColumn id="2" name="Fecha" dataDxfId="41"/>
  </tableColumns>
  <tableStyleInfo name="TableStyleLight11" showFirstColumn="0" showLastColumn="0" showRowStripes="1" showColumnStripes="0"/>
</table>
</file>

<file path=xl/tables/table5.xml><?xml version="1.0" encoding="utf-8"?>
<table xmlns="http://schemas.openxmlformats.org/spreadsheetml/2006/main" id="5" name="FestivosBarcelona" displayName="FestivosBarcelona" ref="G17:H31" totalsRowShown="0" headerRowDxfId="40">
  <autoFilter ref="G17:H31"/>
  <tableColumns count="2">
    <tableColumn id="1" name="Festivos Barcelona" dataDxfId="39"/>
    <tableColumn id="2" name="Fecha" dataDxfId="38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id="11" name="Empleados" displayName="Empleados" ref="A33:B37" totalsRowShown="0" headerRowDxfId="37" dataDxfId="36">
  <autoFilter ref="A33:B37"/>
  <tableColumns count="2">
    <tableColumn id="1" name="EMPLEADOS" dataDxfId="35"/>
    <tableColumn id="2" name="OFICINA" dataDxfId="34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L30"/>
  <sheetViews>
    <sheetView tabSelected="1" zoomScale="115" zoomScaleNormal="115" workbookViewId="0">
      <selection activeCell="C12" sqref="C12"/>
    </sheetView>
  </sheetViews>
  <sheetFormatPr defaultColWidth="0" defaultRowHeight="14.25" x14ac:dyDescent="0.2"/>
  <cols>
    <col min="1" max="1" width="19.7109375" style="1" bestFit="1" customWidth="1"/>
    <col min="2" max="2" width="7.5703125" style="2" bestFit="1" customWidth="1"/>
    <col min="3" max="3" width="10" style="2" customWidth="1"/>
    <col min="4" max="373" width="3.7109375" style="2" customWidth="1"/>
    <col min="374" max="379" width="5.7109375" style="1" hidden="1" customWidth="1"/>
    <col min="380" max="741" width="0" style="1" hidden="1" customWidth="1"/>
    <col min="742" max="16384" width="0" style="1" hidden="1"/>
  </cols>
  <sheetData>
    <row r="1" spans="1:740" x14ac:dyDescent="0.2">
      <c r="AF1" s="3" t="s">
        <v>0</v>
      </c>
    </row>
    <row r="2" spans="1:740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4"/>
      <c r="NK2" s="4"/>
      <c r="NL2" s="4"/>
      <c r="NM2" s="4"/>
    </row>
    <row r="3" spans="1:740" ht="15" x14ac:dyDescent="0.2">
      <c r="A3" s="5">
        <v>1</v>
      </c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5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5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5">
        <v>2</v>
      </c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4"/>
      <c r="NK3" s="4"/>
    </row>
    <row r="4" spans="1:740" ht="15.75" x14ac:dyDescent="0.25">
      <c r="A4" s="7">
        <v>2019</v>
      </c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5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5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5">
        <f>AF4</f>
        <v>0</v>
      </c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4"/>
      <c r="NK4" s="4"/>
    </row>
    <row r="5" spans="1:740" ht="15.75" x14ac:dyDescent="0.25">
      <c r="A5" s="8">
        <v>1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8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8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8">
        <v>2</v>
      </c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9"/>
      <c r="NK5" s="9"/>
    </row>
    <row r="6" spans="1:740" ht="15" thickBot="1" x14ac:dyDescent="0.25">
      <c r="A6" s="10">
        <v>1</v>
      </c>
      <c r="B6" s="11" t="b">
        <v>1</v>
      </c>
      <c r="C6" s="11" t="b">
        <v>1</v>
      </c>
      <c r="D6" s="11" t="b">
        <v>1</v>
      </c>
      <c r="E6" s="11" t="b">
        <v>1</v>
      </c>
      <c r="F6" s="11" t="b">
        <v>0</v>
      </c>
      <c r="G6" s="11" t="b">
        <v>0</v>
      </c>
      <c r="H6" s="11" t="b">
        <v>1</v>
      </c>
      <c r="I6" s="11" t="b">
        <v>1</v>
      </c>
      <c r="J6" s="11" t="b">
        <v>1</v>
      </c>
      <c r="K6" s="11" t="b">
        <v>1</v>
      </c>
      <c r="L6" s="11" t="b">
        <v>1</v>
      </c>
      <c r="M6" s="11" t="b">
        <v>0</v>
      </c>
      <c r="N6" s="11" t="b">
        <v>0</v>
      </c>
      <c r="O6" s="11" t="b">
        <v>1</v>
      </c>
      <c r="P6" s="11" t="b">
        <v>1</v>
      </c>
      <c r="Q6" s="11" t="b">
        <v>1</v>
      </c>
      <c r="R6" s="11" t="b">
        <v>1</v>
      </c>
      <c r="S6" s="11" t="b">
        <v>1</v>
      </c>
      <c r="T6" s="11" t="b">
        <v>0</v>
      </c>
      <c r="U6" s="11" t="b">
        <v>0</v>
      </c>
      <c r="V6" s="11" t="b">
        <v>1</v>
      </c>
      <c r="W6" s="11" t="b">
        <v>1</v>
      </c>
      <c r="X6" s="11" t="b">
        <v>1</v>
      </c>
      <c r="Y6" s="11" t="b">
        <v>1</v>
      </c>
      <c r="Z6" s="11" t="b">
        <v>1</v>
      </c>
      <c r="AA6" s="11" t="b">
        <v>0</v>
      </c>
      <c r="AB6" s="11" t="b">
        <v>0</v>
      </c>
      <c r="AC6" s="11" t="b">
        <v>1</v>
      </c>
      <c r="AD6" s="11" t="b">
        <v>1</v>
      </c>
      <c r="AE6" s="11" t="b">
        <v>1</v>
      </c>
      <c r="AF6" s="11" t="b">
        <v>1</v>
      </c>
      <c r="AG6" s="11" t="b">
        <v>1</v>
      </c>
      <c r="AH6" s="11" t="b">
        <v>0</v>
      </c>
      <c r="AI6" s="11" t="b">
        <v>0</v>
      </c>
      <c r="AJ6" s="11" t="b">
        <v>1</v>
      </c>
      <c r="AK6" s="11" t="b">
        <v>1</v>
      </c>
      <c r="AL6" s="11" t="b">
        <v>1</v>
      </c>
      <c r="AM6" s="11" t="b">
        <v>1</v>
      </c>
      <c r="AN6" s="11" t="b">
        <v>1</v>
      </c>
      <c r="AO6" s="11" t="b">
        <v>0</v>
      </c>
      <c r="AP6" s="11" t="b">
        <v>0</v>
      </c>
      <c r="AQ6" s="11" t="b">
        <v>1</v>
      </c>
      <c r="AR6" s="11" t="b">
        <v>1</v>
      </c>
      <c r="AS6" s="11" t="b">
        <v>1</v>
      </c>
      <c r="AT6" s="11" t="b">
        <v>1</v>
      </c>
      <c r="AU6" s="11" t="b">
        <v>1</v>
      </c>
      <c r="AV6" s="11" t="b">
        <v>0</v>
      </c>
      <c r="AW6" s="11" t="b">
        <v>0</v>
      </c>
      <c r="AX6" s="11" t="b">
        <v>1</v>
      </c>
      <c r="AY6" s="11" t="b">
        <v>1</v>
      </c>
      <c r="AZ6" s="11" t="b">
        <v>1</v>
      </c>
      <c r="BA6" s="11" t="b">
        <v>1</v>
      </c>
      <c r="BB6" s="11" t="b">
        <v>1</v>
      </c>
      <c r="BC6" s="11" t="b">
        <v>0</v>
      </c>
      <c r="BD6" s="11" t="b">
        <v>0</v>
      </c>
      <c r="BE6" s="11" t="b">
        <v>1</v>
      </c>
      <c r="BF6" s="11" t="b">
        <v>1</v>
      </c>
      <c r="BG6" s="11" t="b">
        <v>1</v>
      </c>
      <c r="BH6" s="11" t="b">
        <v>1</v>
      </c>
      <c r="BI6" s="11" t="b">
        <v>1</v>
      </c>
      <c r="BJ6" s="11" t="b">
        <v>0</v>
      </c>
      <c r="BK6" s="11" t="b">
        <v>0</v>
      </c>
      <c r="BL6" s="11" t="b">
        <v>1</v>
      </c>
      <c r="BM6" s="11" t="b">
        <v>0</v>
      </c>
      <c r="BN6" s="11" t="b">
        <v>0</v>
      </c>
      <c r="BO6" s="11" t="b">
        <v>1</v>
      </c>
      <c r="BP6" s="11" t="b">
        <v>1</v>
      </c>
      <c r="BQ6" s="11" t="b">
        <v>1</v>
      </c>
      <c r="BR6" s="11" t="b">
        <v>1</v>
      </c>
      <c r="BS6" s="11" t="b">
        <v>1</v>
      </c>
      <c r="BT6" s="11" t="b">
        <v>0</v>
      </c>
      <c r="BU6" s="11" t="b">
        <v>0</v>
      </c>
      <c r="BV6" s="11" t="b">
        <v>1</v>
      </c>
      <c r="BW6" s="11" t="b">
        <v>1</v>
      </c>
      <c r="BX6" s="11" t="b">
        <v>1</v>
      </c>
      <c r="BY6" s="11" t="b">
        <v>1</v>
      </c>
      <c r="BZ6" s="11" t="b">
        <v>1</v>
      </c>
      <c r="CA6" s="11" t="b">
        <v>0</v>
      </c>
      <c r="CB6" s="11" t="b">
        <v>0</v>
      </c>
      <c r="CC6" s="11" t="b">
        <v>1</v>
      </c>
      <c r="CD6" s="11" t="b">
        <v>1</v>
      </c>
      <c r="CE6" s="11" t="b">
        <v>1</v>
      </c>
      <c r="CF6" s="11" t="b">
        <v>1</v>
      </c>
      <c r="CG6" s="11" t="b">
        <v>1</v>
      </c>
      <c r="CH6" s="11" t="b">
        <v>0</v>
      </c>
      <c r="CI6" s="11" t="b">
        <v>0</v>
      </c>
      <c r="CJ6" s="11" t="b">
        <v>1</v>
      </c>
      <c r="CK6" s="11" t="b">
        <v>1</v>
      </c>
      <c r="CL6" s="11" t="b">
        <v>1</v>
      </c>
      <c r="CM6" s="11" t="b">
        <v>1</v>
      </c>
      <c r="CN6" s="11" t="b">
        <v>1</v>
      </c>
      <c r="CO6" s="11" t="b">
        <v>0</v>
      </c>
      <c r="CP6" s="11" t="b">
        <v>0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 t="b">
        <v>1</v>
      </c>
      <c r="LA6" s="11" t="b">
        <v>0</v>
      </c>
      <c r="LB6" s="11" t="b">
        <v>0</v>
      </c>
      <c r="LC6" s="11" t="b">
        <v>1</v>
      </c>
      <c r="LD6" s="11" t="b">
        <v>1</v>
      </c>
      <c r="LE6" s="11" t="b">
        <v>1</v>
      </c>
      <c r="LF6" s="11" t="b">
        <v>1</v>
      </c>
      <c r="LG6" s="11" t="b">
        <v>1</v>
      </c>
      <c r="LH6" s="11" t="b">
        <v>0</v>
      </c>
      <c r="LI6" s="11" t="b">
        <v>0</v>
      </c>
      <c r="LJ6" s="11" t="b">
        <v>1</v>
      </c>
      <c r="LK6" s="11" t="b">
        <v>1</v>
      </c>
      <c r="LL6" s="11" t="b">
        <v>1</v>
      </c>
      <c r="LM6" s="11" t="b">
        <v>1</v>
      </c>
      <c r="LN6" s="11" t="b">
        <v>1</v>
      </c>
      <c r="LO6" s="11" t="b">
        <v>0</v>
      </c>
      <c r="LP6" s="11" t="b">
        <v>0</v>
      </c>
      <c r="LQ6" s="11" t="b">
        <v>1</v>
      </c>
      <c r="LR6" s="11" t="b">
        <v>1</v>
      </c>
      <c r="LS6" s="11" t="b">
        <v>1</v>
      </c>
      <c r="LT6" s="11" t="b">
        <v>1</v>
      </c>
      <c r="LU6" s="11" t="b">
        <v>1</v>
      </c>
      <c r="LV6" s="11" t="b">
        <v>0</v>
      </c>
      <c r="LW6" s="11" t="b">
        <v>0</v>
      </c>
      <c r="LX6" s="11" t="b">
        <v>1</v>
      </c>
      <c r="LY6" s="11" t="b">
        <v>1</v>
      </c>
      <c r="LZ6" s="11" t="b">
        <v>1</v>
      </c>
      <c r="MA6" s="11" t="b">
        <v>1</v>
      </c>
      <c r="MB6" s="11" t="b">
        <v>1</v>
      </c>
      <c r="MC6" s="11" t="b">
        <v>0</v>
      </c>
      <c r="MD6" s="11" t="b">
        <v>0</v>
      </c>
      <c r="ME6" s="11" t="b">
        <v>1</v>
      </c>
      <c r="MF6" s="11" t="b">
        <v>0</v>
      </c>
      <c r="MG6" s="11" t="b">
        <v>0</v>
      </c>
      <c r="MH6" s="11" t="b">
        <v>1</v>
      </c>
      <c r="MI6" s="11" t="b">
        <v>1</v>
      </c>
      <c r="MJ6" s="11" t="b">
        <v>1</v>
      </c>
      <c r="MK6" s="11" t="b">
        <v>1</v>
      </c>
      <c r="ML6" s="11" t="b">
        <v>1</v>
      </c>
      <c r="MM6" s="11" t="b">
        <v>0</v>
      </c>
      <c r="MN6" s="11" t="b">
        <v>0</v>
      </c>
      <c r="MO6" s="11" t="b">
        <v>1</v>
      </c>
      <c r="MP6" s="11" t="b">
        <v>1</v>
      </c>
      <c r="MQ6" s="11" t="b">
        <v>1</v>
      </c>
      <c r="MR6" s="11" t="b">
        <v>1</v>
      </c>
      <c r="MS6" s="11" t="b">
        <v>1</v>
      </c>
      <c r="MT6" s="11" t="b">
        <v>0</v>
      </c>
      <c r="MU6" s="11" t="b">
        <v>0</v>
      </c>
      <c r="MV6" s="11" t="b">
        <v>1</v>
      </c>
      <c r="MW6" s="11" t="b">
        <v>1</v>
      </c>
      <c r="MX6" s="11" t="b">
        <v>1</v>
      </c>
      <c r="MY6" s="11" t="b">
        <v>1</v>
      </c>
      <c r="MZ6" s="11" t="b">
        <v>1</v>
      </c>
      <c r="NA6" s="11" t="b">
        <v>0</v>
      </c>
      <c r="NB6" s="11" t="b">
        <v>0</v>
      </c>
      <c r="NC6" s="11" t="b">
        <v>1</v>
      </c>
      <c r="ND6" s="11" t="b">
        <v>1</v>
      </c>
      <c r="NE6" s="11" t="b">
        <v>1</v>
      </c>
      <c r="NF6" s="11" t="b">
        <v>1</v>
      </c>
      <c r="NG6" s="11" t="b">
        <v>1</v>
      </c>
      <c r="NH6" s="11" t="b">
        <v>0</v>
      </c>
      <c r="NI6" s="11" t="b">
        <v>0</v>
      </c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  <c r="QI6" s="12"/>
      <c r="QJ6" s="12"/>
      <c r="QK6" s="12"/>
      <c r="QL6" s="12"/>
      <c r="QM6" s="12"/>
      <c r="QN6" s="12"/>
      <c r="QO6" s="12"/>
      <c r="QP6" s="12"/>
      <c r="QQ6" s="12"/>
      <c r="QR6" s="12"/>
      <c r="QS6" s="12"/>
      <c r="QT6" s="12"/>
      <c r="QU6" s="12"/>
      <c r="QV6" s="12"/>
      <c r="QW6" s="12"/>
      <c r="QX6" s="12"/>
      <c r="QY6" s="12"/>
      <c r="QZ6" s="12"/>
      <c r="RA6" s="12"/>
      <c r="RB6" s="12"/>
      <c r="RC6" s="12"/>
      <c r="RD6" s="12"/>
      <c r="RE6" s="12"/>
      <c r="RF6" s="12"/>
      <c r="RG6" s="12"/>
      <c r="RH6" s="12"/>
      <c r="RI6" s="12"/>
      <c r="RJ6" s="12"/>
      <c r="RK6" s="12"/>
      <c r="RL6" s="12"/>
      <c r="RM6" s="12"/>
      <c r="RN6" s="12"/>
      <c r="RO6" s="12"/>
      <c r="RP6" s="12"/>
      <c r="RQ6" s="12"/>
      <c r="RR6" s="12"/>
      <c r="RS6" s="12"/>
      <c r="RT6" s="12"/>
      <c r="RU6" s="12"/>
      <c r="RV6" s="12"/>
      <c r="RW6" s="12"/>
      <c r="RX6" s="12"/>
      <c r="RY6" s="12"/>
      <c r="RZ6" s="12"/>
      <c r="SA6" s="12"/>
      <c r="SB6" s="12"/>
      <c r="SC6" s="12"/>
      <c r="SD6" s="12"/>
      <c r="SE6" s="12"/>
      <c r="SF6" s="12"/>
      <c r="SG6" s="12"/>
      <c r="SH6" s="12"/>
      <c r="SI6" s="12"/>
      <c r="SJ6" s="12"/>
      <c r="SK6" s="12"/>
      <c r="SL6" s="12"/>
      <c r="SM6" s="12"/>
      <c r="SN6" s="12"/>
      <c r="SO6" s="12"/>
      <c r="SP6" s="12"/>
      <c r="SQ6" s="12"/>
      <c r="SR6" s="12"/>
      <c r="SS6" s="12"/>
      <c r="ST6" s="12"/>
      <c r="SU6" s="12"/>
      <c r="SV6" s="12"/>
      <c r="SW6" s="12"/>
      <c r="SX6" s="12"/>
      <c r="SY6" s="12"/>
      <c r="SZ6" s="12"/>
      <c r="TA6" s="12"/>
      <c r="TB6" s="12"/>
      <c r="TC6" s="12"/>
      <c r="TD6" s="12"/>
      <c r="TE6" s="12"/>
      <c r="TF6" s="12"/>
      <c r="TG6" s="12"/>
      <c r="TH6" s="12"/>
      <c r="TI6" s="12"/>
      <c r="TJ6" s="12"/>
      <c r="TK6" s="12"/>
      <c r="TL6" s="12"/>
      <c r="TM6" s="12"/>
      <c r="TN6" s="12"/>
      <c r="TO6" s="12"/>
      <c r="TP6" s="12"/>
      <c r="TQ6" s="12"/>
      <c r="TR6" s="12"/>
      <c r="TS6" s="12"/>
      <c r="TT6" s="12"/>
      <c r="TU6" s="12"/>
      <c r="TV6" s="12"/>
      <c r="TW6" s="12"/>
      <c r="TX6" s="12"/>
      <c r="TY6" s="12"/>
      <c r="TZ6" s="12"/>
      <c r="UA6" s="12"/>
      <c r="UB6" s="12"/>
      <c r="UC6" s="12"/>
      <c r="UD6" s="12"/>
      <c r="UE6" s="12"/>
      <c r="UF6" s="12"/>
      <c r="UG6" s="12"/>
      <c r="UH6" s="12"/>
      <c r="UI6" s="12"/>
      <c r="UJ6" s="12"/>
      <c r="UK6" s="12"/>
      <c r="UL6" s="12"/>
      <c r="UM6" s="12"/>
      <c r="UN6" s="12"/>
      <c r="UO6" s="12"/>
      <c r="UP6" s="12"/>
      <c r="UQ6" s="12"/>
      <c r="UR6" s="12"/>
      <c r="US6" s="12"/>
      <c r="UT6" s="12"/>
      <c r="UU6" s="12"/>
      <c r="UV6" s="12"/>
      <c r="UW6" s="12"/>
      <c r="UX6" s="12"/>
      <c r="UY6" s="12"/>
      <c r="UZ6" s="12"/>
      <c r="VA6" s="12"/>
      <c r="VB6" s="12"/>
      <c r="VC6" s="12"/>
      <c r="VD6" s="12"/>
      <c r="VE6" s="12"/>
      <c r="VF6" s="12"/>
      <c r="VG6" s="12"/>
      <c r="VH6" s="12"/>
      <c r="VI6" s="12"/>
      <c r="VJ6" s="12"/>
      <c r="VK6" s="12"/>
      <c r="VL6" s="12"/>
      <c r="VM6" s="12"/>
      <c r="VN6" s="12"/>
      <c r="VO6" s="12"/>
      <c r="VP6" s="12"/>
      <c r="VQ6" s="12"/>
      <c r="VR6" s="12"/>
      <c r="VS6" s="12"/>
      <c r="VT6" s="12"/>
      <c r="VU6" s="12"/>
      <c r="VV6" s="12"/>
      <c r="VW6" s="12"/>
      <c r="VX6" s="12"/>
      <c r="VY6" s="12"/>
      <c r="VZ6" s="12"/>
      <c r="WA6" s="12"/>
      <c r="WB6" s="12"/>
      <c r="WC6" s="12"/>
      <c r="WD6" s="12"/>
      <c r="WE6" s="12"/>
      <c r="WF6" s="12"/>
      <c r="WG6" s="12"/>
      <c r="WH6" s="12"/>
      <c r="WI6" s="12"/>
      <c r="WJ6" s="12"/>
      <c r="WK6" s="12"/>
      <c r="WL6" s="12"/>
      <c r="WM6" s="12"/>
      <c r="WN6" s="12"/>
      <c r="WO6" s="12"/>
      <c r="WP6" s="12"/>
      <c r="WQ6" s="12"/>
      <c r="WR6" s="12"/>
      <c r="WS6" s="12"/>
      <c r="WT6" s="12"/>
      <c r="WU6" s="12"/>
      <c r="WV6" s="12"/>
      <c r="WW6" s="12"/>
      <c r="WX6" s="12"/>
      <c r="WY6" s="12"/>
      <c r="WZ6" s="12"/>
      <c r="XA6" s="12"/>
      <c r="XB6" s="12"/>
      <c r="XC6" s="12"/>
      <c r="XD6" s="12"/>
      <c r="XE6" s="12"/>
      <c r="XF6" s="12"/>
      <c r="XG6" s="12"/>
      <c r="XH6" s="12"/>
      <c r="XI6" s="12"/>
      <c r="XJ6" s="12"/>
      <c r="XK6" s="12"/>
      <c r="XL6" s="12"/>
      <c r="XM6" s="12"/>
      <c r="XN6" s="12"/>
      <c r="XO6" s="12"/>
      <c r="XP6" s="12"/>
      <c r="XQ6" s="12"/>
      <c r="XR6" s="12"/>
      <c r="XS6" s="12"/>
      <c r="XT6" s="12"/>
      <c r="XU6" s="12"/>
      <c r="XV6" s="12"/>
      <c r="XW6" s="12"/>
      <c r="XX6" s="12"/>
      <c r="XY6" s="12"/>
      <c r="XZ6" s="12"/>
      <c r="YA6" s="12"/>
      <c r="YB6" s="12"/>
      <c r="YC6" s="12"/>
      <c r="YD6" s="12"/>
      <c r="YE6" s="12"/>
      <c r="YF6" s="12"/>
      <c r="YG6" s="12"/>
      <c r="YH6" s="12"/>
      <c r="YI6" s="12"/>
      <c r="YJ6" s="12"/>
      <c r="YK6" s="12"/>
      <c r="YL6" s="12"/>
      <c r="YM6" s="12"/>
      <c r="YN6" s="12"/>
      <c r="YO6" s="12"/>
      <c r="YP6" s="12"/>
      <c r="YQ6" s="12"/>
      <c r="YR6" s="12"/>
      <c r="YS6" s="12"/>
      <c r="YT6" s="12"/>
      <c r="YU6" s="12"/>
      <c r="YV6" s="12"/>
      <c r="YW6" s="12"/>
      <c r="YX6" s="12"/>
      <c r="YY6" s="12"/>
      <c r="YZ6" s="12"/>
      <c r="ZA6" s="12"/>
      <c r="ZB6" s="12"/>
      <c r="ZC6" s="12"/>
      <c r="ZD6" s="12"/>
      <c r="ZE6" s="12"/>
      <c r="ZF6" s="12"/>
      <c r="ZG6" s="12"/>
      <c r="ZH6" s="12"/>
      <c r="ZI6" s="12"/>
      <c r="ZJ6" s="12"/>
      <c r="ZK6" s="12"/>
      <c r="ZL6" s="12"/>
      <c r="ZM6" s="12"/>
      <c r="ZN6" s="12"/>
      <c r="ZO6" s="12"/>
      <c r="ZP6" s="12"/>
      <c r="ZQ6" s="12"/>
      <c r="ZR6" s="12"/>
      <c r="ZS6" s="12"/>
      <c r="ZT6" s="12"/>
      <c r="ZU6" s="12"/>
      <c r="ZV6" s="12"/>
      <c r="ZW6" s="12"/>
      <c r="ZX6" s="12"/>
      <c r="ZY6" s="12"/>
      <c r="ZZ6" s="12"/>
      <c r="AAA6" s="12"/>
      <c r="AAB6" s="12"/>
      <c r="AAC6" s="12"/>
      <c r="AAD6" s="12"/>
      <c r="AAE6" s="12"/>
      <c r="AAF6" s="12"/>
      <c r="AAG6" s="12"/>
      <c r="AAH6" s="12"/>
      <c r="AAI6" s="12"/>
      <c r="AAJ6" s="12"/>
      <c r="AAK6" s="12"/>
      <c r="AAL6" s="12"/>
      <c r="AAM6" s="12"/>
      <c r="AAN6" s="12"/>
      <c r="AAO6" s="12"/>
      <c r="AAP6" s="12"/>
      <c r="AAQ6" s="12"/>
      <c r="AAR6" s="12"/>
      <c r="AAS6" s="12"/>
      <c r="AAT6" s="12"/>
      <c r="AAU6" s="12"/>
      <c r="AAV6" s="12"/>
      <c r="AAW6" s="12"/>
      <c r="AAX6" s="12"/>
      <c r="AAY6" s="12"/>
      <c r="AAZ6" s="12"/>
      <c r="ABA6" s="12"/>
      <c r="ABB6" s="12"/>
      <c r="ABC6" s="12"/>
      <c r="ABD6" s="12"/>
      <c r="ABE6" s="12"/>
      <c r="ABF6" s="12"/>
      <c r="ABG6" s="12"/>
      <c r="ABH6" s="12"/>
      <c r="ABI6" s="12"/>
      <c r="ABJ6" s="12"/>
      <c r="ABK6" s="12"/>
      <c r="ABL6" s="12"/>
    </row>
    <row r="7" spans="1:740" x14ac:dyDescent="0.2">
      <c r="A7" s="13"/>
      <c r="B7" s="36" t="s">
        <v>14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8"/>
      <c r="AG7" s="36" t="s">
        <v>27</v>
      </c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8"/>
      <c r="BL7" s="36" t="s">
        <v>28</v>
      </c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8"/>
      <c r="CQ7" s="36" t="s">
        <v>29</v>
      </c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8"/>
      <c r="DV7" s="36" t="s">
        <v>37</v>
      </c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8"/>
      <c r="FA7" s="36" t="s">
        <v>36</v>
      </c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8"/>
      <c r="GF7" s="36" t="s">
        <v>35</v>
      </c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8"/>
      <c r="HK7" s="36" t="s">
        <v>34</v>
      </c>
      <c r="HL7" s="37"/>
      <c r="HM7" s="37"/>
      <c r="HN7" s="37"/>
      <c r="HO7" s="37"/>
      <c r="HP7" s="37"/>
      <c r="HQ7" s="37"/>
      <c r="HR7" s="37"/>
      <c r="HS7" s="37"/>
      <c r="HT7" s="37"/>
      <c r="HU7" s="37"/>
      <c r="HV7" s="37"/>
      <c r="HW7" s="37"/>
      <c r="HX7" s="37"/>
      <c r="HY7" s="37"/>
      <c r="HZ7" s="37"/>
      <c r="IA7" s="37"/>
      <c r="IB7" s="37"/>
      <c r="IC7" s="37"/>
      <c r="ID7" s="37"/>
      <c r="IE7" s="37"/>
      <c r="IF7" s="37"/>
      <c r="IG7" s="37"/>
      <c r="IH7" s="37"/>
      <c r="II7" s="37"/>
      <c r="IJ7" s="37"/>
      <c r="IK7" s="37"/>
      <c r="IL7" s="37"/>
      <c r="IM7" s="37"/>
      <c r="IN7" s="37"/>
      <c r="IO7" s="38"/>
      <c r="IP7" s="36" t="s">
        <v>33</v>
      </c>
      <c r="IQ7" s="37"/>
      <c r="IR7" s="37"/>
      <c r="IS7" s="37"/>
      <c r="IT7" s="37"/>
      <c r="IU7" s="37"/>
      <c r="IV7" s="37"/>
      <c r="IW7" s="37"/>
      <c r="IX7" s="37"/>
      <c r="IY7" s="37"/>
      <c r="IZ7" s="37"/>
      <c r="JA7" s="37"/>
      <c r="JB7" s="37"/>
      <c r="JC7" s="37"/>
      <c r="JD7" s="37"/>
      <c r="JE7" s="37"/>
      <c r="JF7" s="37"/>
      <c r="JG7" s="37"/>
      <c r="JH7" s="37"/>
      <c r="JI7" s="37"/>
      <c r="JJ7" s="37"/>
      <c r="JK7" s="37"/>
      <c r="JL7" s="37"/>
      <c r="JM7" s="37"/>
      <c r="JN7" s="37"/>
      <c r="JO7" s="37"/>
      <c r="JP7" s="37"/>
      <c r="JQ7" s="37"/>
      <c r="JR7" s="37"/>
      <c r="JS7" s="37"/>
      <c r="JT7" s="38"/>
      <c r="JU7" s="36" t="s">
        <v>32</v>
      </c>
      <c r="JV7" s="37"/>
      <c r="JW7" s="37"/>
      <c r="JX7" s="37"/>
      <c r="JY7" s="37"/>
      <c r="JZ7" s="37"/>
      <c r="KA7" s="37"/>
      <c r="KB7" s="37"/>
      <c r="KC7" s="37"/>
      <c r="KD7" s="37"/>
      <c r="KE7" s="37"/>
      <c r="KF7" s="37"/>
      <c r="KG7" s="37"/>
      <c r="KH7" s="37"/>
      <c r="KI7" s="37"/>
      <c r="KJ7" s="37"/>
      <c r="KK7" s="37"/>
      <c r="KL7" s="37"/>
      <c r="KM7" s="37"/>
      <c r="KN7" s="37"/>
      <c r="KO7" s="37"/>
      <c r="KP7" s="37"/>
      <c r="KQ7" s="37"/>
      <c r="KR7" s="37"/>
      <c r="KS7" s="37"/>
      <c r="KT7" s="37"/>
      <c r="KU7" s="37"/>
      <c r="KV7" s="37"/>
      <c r="KW7" s="37"/>
      <c r="KX7" s="37"/>
      <c r="KY7" s="38"/>
      <c r="KZ7" s="36" t="s">
        <v>31</v>
      </c>
      <c r="LA7" s="37"/>
      <c r="LB7" s="37"/>
      <c r="LC7" s="37"/>
      <c r="LD7" s="37"/>
      <c r="LE7" s="37"/>
      <c r="LF7" s="37"/>
      <c r="LG7" s="37"/>
      <c r="LH7" s="37"/>
      <c r="LI7" s="37"/>
      <c r="LJ7" s="37"/>
      <c r="LK7" s="37"/>
      <c r="LL7" s="37"/>
      <c r="LM7" s="37"/>
      <c r="LN7" s="37"/>
      <c r="LO7" s="37"/>
      <c r="LP7" s="37"/>
      <c r="LQ7" s="37"/>
      <c r="LR7" s="37"/>
      <c r="LS7" s="37"/>
      <c r="LT7" s="37"/>
      <c r="LU7" s="37"/>
      <c r="LV7" s="37"/>
      <c r="LW7" s="37"/>
      <c r="LX7" s="37"/>
      <c r="LY7" s="37"/>
      <c r="LZ7" s="37"/>
      <c r="MA7" s="37"/>
      <c r="MB7" s="37"/>
      <c r="MC7" s="37"/>
      <c r="MD7" s="38"/>
      <c r="ME7" s="36" t="s">
        <v>30</v>
      </c>
      <c r="MF7" s="37"/>
      <c r="MG7" s="37"/>
      <c r="MH7" s="37"/>
      <c r="MI7" s="37"/>
      <c r="MJ7" s="37"/>
      <c r="MK7" s="37"/>
      <c r="ML7" s="37"/>
      <c r="MM7" s="37"/>
      <c r="MN7" s="37"/>
      <c r="MO7" s="37"/>
      <c r="MP7" s="37"/>
      <c r="MQ7" s="37"/>
      <c r="MR7" s="37"/>
      <c r="MS7" s="37"/>
      <c r="MT7" s="37"/>
      <c r="MU7" s="37"/>
      <c r="MV7" s="37"/>
      <c r="MW7" s="37"/>
      <c r="MX7" s="37"/>
      <c r="MY7" s="37"/>
      <c r="MZ7" s="37"/>
      <c r="NA7" s="37"/>
      <c r="NB7" s="37"/>
      <c r="NC7" s="37"/>
      <c r="ND7" s="37"/>
      <c r="NE7" s="37"/>
      <c r="NF7" s="37"/>
      <c r="NG7" s="37"/>
      <c r="NH7" s="37"/>
      <c r="NI7" s="38"/>
    </row>
    <row r="8" spans="1:740" s="42" customFormat="1" x14ac:dyDescent="0.2">
      <c r="A8" s="41"/>
      <c r="B8" s="44">
        <f>IF(B9&lt;&gt;"",DATE($A$4,1,B$9),"")</f>
        <v>43466</v>
      </c>
      <c r="C8" s="44">
        <f t="shared" ref="C8:AF8" si="0">IF(C9&lt;&gt;"",DATE($A$4,1,C$9),"")</f>
        <v>43467</v>
      </c>
      <c r="D8" s="44">
        <f t="shared" si="0"/>
        <v>43468</v>
      </c>
      <c r="E8" s="44">
        <f t="shared" si="0"/>
        <v>43469</v>
      </c>
      <c r="F8" s="44">
        <f t="shared" si="0"/>
        <v>43470</v>
      </c>
      <c r="G8" s="44">
        <f t="shared" si="0"/>
        <v>43471</v>
      </c>
      <c r="H8" s="44">
        <f t="shared" si="0"/>
        <v>43472</v>
      </c>
      <c r="I8" s="44">
        <f t="shared" si="0"/>
        <v>43473</v>
      </c>
      <c r="J8" s="44">
        <f t="shared" si="0"/>
        <v>43474</v>
      </c>
      <c r="K8" s="44">
        <f t="shared" si="0"/>
        <v>43475</v>
      </c>
      <c r="L8" s="44">
        <f t="shared" si="0"/>
        <v>43476</v>
      </c>
      <c r="M8" s="44">
        <f t="shared" si="0"/>
        <v>43477</v>
      </c>
      <c r="N8" s="44">
        <f t="shared" si="0"/>
        <v>43478</v>
      </c>
      <c r="O8" s="44">
        <f t="shared" si="0"/>
        <v>43479</v>
      </c>
      <c r="P8" s="44">
        <f t="shared" si="0"/>
        <v>43480</v>
      </c>
      <c r="Q8" s="44">
        <f t="shared" si="0"/>
        <v>43481</v>
      </c>
      <c r="R8" s="44">
        <f t="shared" si="0"/>
        <v>43482</v>
      </c>
      <c r="S8" s="44">
        <f t="shared" si="0"/>
        <v>43483</v>
      </c>
      <c r="T8" s="44">
        <f t="shared" si="0"/>
        <v>43484</v>
      </c>
      <c r="U8" s="44">
        <f t="shared" si="0"/>
        <v>43485</v>
      </c>
      <c r="V8" s="44">
        <f t="shared" si="0"/>
        <v>43486</v>
      </c>
      <c r="W8" s="44">
        <f t="shared" si="0"/>
        <v>43487</v>
      </c>
      <c r="X8" s="44">
        <f t="shared" si="0"/>
        <v>43488</v>
      </c>
      <c r="Y8" s="44">
        <f t="shared" si="0"/>
        <v>43489</v>
      </c>
      <c r="Z8" s="44">
        <f t="shared" si="0"/>
        <v>43490</v>
      </c>
      <c r="AA8" s="44">
        <f t="shared" si="0"/>
        <v>43491</v>
      </c>
      <c r="AB8" s="44">
        <f t="shared" si="0"/>
        <v>43492</v>
      </c>
      <c r="AC8" s="44">
        <f t="shared" si="0"/>
        <v>43493</v>
      </c>
      <c r="AD8" s="44">
        <f t="shared" si="0"/>
        <v>43494</v>
      </c>
      <c r="AE8" s="44">
        <f t="shared" si="0"/>
        <v>43495</v>
      </c>
      <c r="AF8" s="44">
        <f t="shared" si="0"/>
        <v>43496</v>
      </c>
      <c r="AG8" s="44">
        <f t="shared" ref="AG8:BK8" si="1">IF(AG9&lt;&gt;"",DATE($A$4,2,AG$9),"")</f>
        <v>43497</v>
      </c>
      <c r="AH8" s="44">
        <f t="shared" si="1"/>
        <v>43498</v>
      </c>
      <c r="AI8" s="44">
        <f t="shared" si="1"/>
        <v>43499</v>
      </c>
      <c r="AJ8" s="44">
        <f t="shared" si="1"/>
        <v>43500</v>
      </c>
      <c r="AK8" s="44">
        <f t="shared" si="1"/>
        <v>43501</v>
      </c>
      <c r="AL8" s="44">
        <f t="shared" si="1"/>
        <v>43502</v>
      </c>
      <c r="AM8" s="44">
        <f t="shared" si="1"/>
        <v>43503</v>
      </c>
      <c r="AN8" s="44">
        <f t="shared" si="1"/>
        <v>43504</v>
      </c>
      <c r="AO8" s="44">
        <f t="shared" si="1"/>
        <v>43505</v>
      </c>
      <c r="AP8" s="44">
        <f t="shared" si="1"/>
        <v>43506</v>
      </c>
      <c r="AQ8" s="44">
        <f t="shared" si="1"/>
        <v>43507</v>
      </c>
      <c r="AR8" s="44">
        <f t="shared" si="1"/>
        <v>43508</v>
      </c>
      <c r="AS8" s="44">
        <f t="shared" si="1"/>
        <v>43509</v>
      </c>
      <c r="AT8" s="44">
        <f t="shared" si="1"/>
        <v>43510</v>
      </c>
      <c r="AU8" s="44">
        <f t="shared" si="1"/>
        <v>43511</v>
      </c>
      <c r="AV8" s="44">
        <f t="shared" si="1"/>
        <v>43512</v>
      </c>
      <c r="AW8" s="44">
        <f t="shared" si="1"/>
        <v>43513</v>
      </c>
      <c r="AX8" s="44">
        <f t="shared" si="1"/>
        <v>43514</v>
      </c>
      <c r="AY8" s="44">
        <f t="shared" si="1"/>
        <v>43515</v>
      </c>
      <c r="AZ8" s="44">
        <f t="shared" si="1"/>
        <v>43516</v>
      </c>
      <c r="BA8" s="44">
        <f t="shared" si="1"/>
        <v>43517</v>
      </c>
      <c r="BB8" s="44">
        <f t="shared" si="1"/>
        <v>43518</v>
      </c>
      <c r="BC8" s="44">
        <f t="shared" si="1"/>
        <v>43519</v>
      </c>
      <c r="BD8" s="44">
        <f t="shared" si="1"/>
        <v>43520</v>
      </c>
      <c r="BE8" s="44">
        <f t="shared" si="1"/>
        <v>43521</v>
      </c>
      <c r="BF8" s="44">
        <f t="shared" si="1"/>
        <v>43522</v>
      </c>
      <c r="BG8" s="44">
        <f t="shared" si="1"/>
        <v>43523</v>
      </c>
      <c r="BH8" s="44">
        <f t="shared" si="1"/>
        <v>43524</v>
      </c>
      <c r="BI8" s="44" t="str">
        <f t="shared" si="1"/>
        <v/>
      </c>
      <c r="BJ8" s="44" t="str">
        <f t="shared" si="1"/>
        <v/>
      </c>
      <c r="BK8" s="44" t="str">
        <f t="shared" si="1"/>
        <v/>
      </c>
      <c r="BL8" s="44">
        <f>IF(BL9&lt;&gt;"",DATE($A$4,3,BL$9),"")</f>
        <v>43525</v>
      </c>
      <c r="BM8" s="44">
        <f t="shared" ref="BM8:CP8" si="2">IF(BM9&lt;&gt;"",DATE($A$4,3,BM$9),"")</f>
        <v>43526</v>
      </c>
      <c r="BN8" s="44">
        <f t="shared" si="2"/>
        <v>43527</v>
      </c>
      <c r="BO8" s="44">
        <f t="shared" si="2"/>
        <v>43528</v>
      </c>
      <c r="BP8" s="44">
        <f t="shared" si="2"/>
        <v>43529</v>
      </c>
      <c r="BQ8" s="44">
        <f t="shared" si="2"/>
        <v>43530</v>
      </c>
      <c r="BR8" s="44">
        <f t="shared" si="2"/>
        <v>43531</v>
      </c>
      <c r="BS8" s="44">
        <f t="shared" si="2"/>
        <v>43532</v>
      </c>
      <c r="BT8" s="44">
        <f t="shared" si="2"/>
        <v>43533</v>
      </c>
      <c r="BU8" s="44">
        <f t="shared" si="2"/>
        <v>43534</v>
      </c>
      <c r="BV8" s="44">
        <f t="shared" si="2"/>
        <v>43535</v>
      </c>
      <c r="BW8" s="44">
        <f t="shared" si="2"/>
        <v>43536</v>
      </c>
      <c r="BX8" s="44">
        <f t="shared" si="2"/>
        <v>43537</v>
      </c>
      <c r="BY8" s="44">
        <f t="shared" si="2"/>
        <v>43538</v>
      </c>
      <c r="BZ8" s="44">
        <f t="shared" si="2"/>
        <v>43539</v>
      </c>
      <c r="CA8" s="44">
        <f t="shared" si="2"/>
        <v>43540</v>
      </c>
      <c r="CB8" s="44">
        <f t="shared" si="2"/>
        <v>43541</v>
      </c>
      <c r="CC8" s="44">
        <f t="shared" si="2"/>
        <v>43542</v>
      </c>
      <c r="CD8" s="44">
        <f t="shared" si="2"/>
        <v>43543</v>
      </c>
      <c r="CE8" s="44">
        <f t="shared" si="2"/>
        <v>43544</v>
      </c>
      <c r="CF8" s="44">
        <f t="shared" si="2"/>
        <v>43545</v>
      </c>
      <c r="CG8" s="44">
        <f t="shared" si="2"/>
        <v>43546</v>
      </c>
      <c r="CH8" s="44">
        <f t="shared" si="2"/>
        <v>43547</v>
      </c>
      <c r="CI8" s="44">
        <f t="shared" si="2"/>
        <v>43548</v>
      </c>
      <c r="CJ8" s="44">
        <f t="shared" si="2"/>
        <v>43549</v>
      </c>
      <c r="CK8" s="44">
        <f t="shared" si="2"/>
        <v>43550</v>
      </c>
      <c r="CL8" s="44">
        <f t="shared" si="2"/>
        <v>43551</v>
      </c>
      <c r="CM8" s="44">
        <f t="shared" si="2"/>
        <v>43552</v>
      </c>
      <c r="CN8" s="44">
        <f t="shared" si="2"/>
        <v>43553</v>
      </c>
      <c r="CO8" s="44">
        <f t="shared" si="2"/>
        <v>43554</v>
      </c>
      <c r="CP8" s="44">
        <f t="shared" si="2"/>
        <v>43555</v>
      </c>
      <c r="CQ8" s="44">
        <f>IF(CQ9&lt;&gt;"",DATE($A$4,4,CQ$9),"")</f>
        <v>43556</v>
      </c>
      <c r="CR8" s="44">
        <f t="shared" ref="CR8:DU8" si="3">IF(CR9&lt;&gt;"",DATE($A$4,4,CR$9),"")</f>
        <v>43557</v>
      </c>
      <c r="CS8" s="44">
        <f t="shared" si="3"/>
        <v>43558</v>
      </c>
      <c r="CT8" s="44">
        <f t="shared" si="3"/>
        <v>43559</v>
      </c>
      <c r="CU8" s="44">
        <f t="shared" si="3"/>
        <v>43560</v>
      </c>
      <c r="CV8" s="44">
        <f t="shared" si="3"/>
        <v>43561</v>
      </c>
      <c r="CW8" s="44">
        <f t="shared" si="3"/>
        <v>43562</v>
      </c>
      <c r="CX8" s="44">
        <f t="shared" si="3"/>
        <v>43563</v>
      </c>
      <c r="CY8" s="44">
        <f t="shared" si="3"/>
        <v>43564</v>
      </c>
      <c r="CZ8" s="44">
        <f t="shared" si="3"/>
        <v>43565</v>
      </c>
      <c r="DA8" s="44">
        <f t="shared" si="3"/>
        <v>43566</v>
      </c>
      <c r="DB8" s="44">
        <f t="shared" si="3"/>
        <v>43567</v>
      </c>
      <c r="DC8" s="44">
        <f t="shared" si="3"/>
        <v>43568</v>
      </c>
      <c r="DD8" s="44">
        <f t="shared" si="3"/>
        <v>43569</v>
      </c>
      <c r="DE8" s="44">
        <f t="shared" si="3"/>
        <v>43570</v>
      </c>
      <c r="DF8" s="44">
        <f t="shared" si="3"/>
        <v>43571</v>
      </c>
      <c r="DG8" s="44">
        <f t="shared" si="3"/>
        <v>43572</v>
      </c>
      <c r="DH8" s="44">
        <f t="shared" si="3"/>
        <v>43573</v>
      </c>
      <c r="DI8" s="44">
        <f t="shared" si="3"/>
        <v>43574</v>
      </c>
      <c r="DJ8" s="44">
        <f t="shared" si="3"/>
        <v>43575</v>
      </c>
      <c r="DK8" s="44">
        <f t="shared" si="3"/>
        <v>43576</v>
      </c>
      <c r="DL8" s="44">
        <f t="shared" si="3"/>
        <v>43577</v>
      </c>
      <c r="DM8" s="44">
        <f t="shared" si="3"/>
        <v>43578</v>
      </c>
      <c r="DN8" s="44">
        <f t="shared" si="3"/>
        <v>43579</v>
      </c>
      <c r="DO8" s="44">
        <f t="shared" si="3"/>
        <v>43580</v>
      </c>
      <c r="DP8" s="44">
        <f t="shared" si="3"/>
        <v>43581</v>
      </c>
      <c r="DQ8" s="44">
        <f t="shared" si="3"/>
        <v>43582</v>
      </c>
      <c r="DR8" s="44">
        <f t="shared" si="3"/>
        <v>43583</v>
      </c>
      <c r="DS8" s="44">
        <f t="shared" si="3"/>
        <v>43584</v>
      </c>
      <c r="DT8" s="44">
        <f t="shared" si="3"/>
        <v>43585</v>
      </c>
      <c r="DU8" s="44" t="str">
        <f t="shared" si="3"/>
        <v/>
      </c>
      <c r="DV8" s="44">
        <f>IF(DV9&lt;&gt;"",DATE($A$4,5,DV$9),"")</f>
        <v>43586</v>
      </c>
      <c r="DW8" s="44">
        <f t="shared" ref="DW8:EZ8" si="4">IF(DW9&lt;&gt;"",DATE($A$4,5,DW$9),"")</f>
        <v>43587</v>
      </c>
      <c r="DX8" s="44">
        <f t="shared" si="4"/>
        <v>43588</v>
      </c>
      <c r="DY8" s="44">
        <f t="shared" si="4"/>
        <v>43589</v>
      </c>
      <c r="DZ8" s="44">
        <f t="shared" si="4"/>
        <v>43590</v>
      </c>
      <c r="EA8" s="44">
        <f t="shared" si="4"/>
        <v>43591</v>
      </c>
      <c r="EB8" s="44">
        <f t="shared" si="4"/>
        <v>43592</v>
      </c>
      <c r="EC8" s="44">
        <f t="shared" si="4"/>
        <v>43593</v>
      </c>
      <c r="ED8" s="44">
        <f t="shared" si="4"/>
        <v>43594</v>
      </c>
      <c r="EE8" s="44">
        <f t="shared" si="4"/>
        <v>43595</v>
      </c>
      <c r="EF8" s="44">
        <f t="shared" si="4"/>
        <v>43596</v>
      </c>
      <c r="EG8" s="44">
        <f t="shared" si="4"/>
        <v>43597</v>
      </c>
      <c r="EH8" s="44">
        <f t="shared" si="4"/>
        <v>43598</v>
      </c>
      <c r="EI8" s="44">
        <f t="shared" si="4"/>
        <v>43599</v>
      </c>
      <c r="EJ8" s="44">
        <f t="shared" si="4"/>
        <v>43600</v>
      </c>
      <c r="EK8" s="44">
        <f t="shared" si="4"/>
        <v>43601</v>
      </c>
      <c r="EL8" s="44">
        <f t="shared" si="4"/>
        <v>43602</v>
      </c>
      <c r="EM8" s="44">
        <f t="shared" si="4"/>
        <v>43603</v>
      </c>
      <c r="EN8" s="44">
        <f t="shared" si="4"/>
        <v>43604</v>
      </c>
      <c r="EO8" s="44">
        <f t="shared" si="4"/>
        <v>43605</v>
      </c>
      <c r="EP8" s="44">
        <f t="shared" si="4"/>
        <v>43606</v>
      </c>
      <c r="EQ8" s="44">
        <f t="shared" si="4"/>
        <v>43607</v>
      </c>
      <c r="ER8" s="44">
        <f t="shared" si="4"/>
        <v>43608</v>
      </c>
      <c r="ES8" s="44">
        <f t="shared" si="4"/>
        <v>43609</v>
      </c>
      <c r="ET8" s="44">
        <f t="shared" si="4"/>
        <v>43610</v>
      </c>
      <c r="EU8" s="44">
        <f t="shared" si="4"/>
        <v>43611</v>
      </c>
      <c r="EV8" s="44">
        <f t="shared" si="4"/>
        <v>43612</v>
      </c>
      <c r="EW8" s="44">
        <f t="shared" si="4"/>
        <v>43613</v>
      </c>
      <c r="EX8" s="44">
        <f t="shared" si="4"/>
        <v>43614</v>
      </c>
      <c r="EY8" s="44">
        <f t="shared" si="4"/>
        <v>43615</v>
      </c>
      <c r="EZ8" s="44">
        <f t="shared" si="4"/>
        <v>43616</v>
      </c>
      <c r="FA8" s="44">
        <f>IF(FA9&lt;&gt;"",DATE($A$4,6,FA$9),"")</f>
        <v>43617</v>
      </c>
      <c r="FB8" s="44">
        <f t="shared" ref="FB8:GE8" si="5">IF(FB9&lt;&gt;"",DATE($A$4,6,FB$9),"")</f>
        <v>43618</v>
      </c>
      <c r="FC8" s="44">
        <f t="shared" si="5"/>
        <v>43619</v>
      </c>
      <c r="FD8" s="44">
        <f t="shared" si="5"/>
        <v>43620</v>
      </c>
      <c r="FE8" s="44">
        <f t="shared" si="5"/>
        <v>43621</v>
      </c>
      <c r="FF8" s="44">
        <f t="shared" si="5"/>
        <v>43622</v>
      </c>
      <c r="FG8" s="44">
        <f t="shared" si="5"/>
        <v>43623</v>
      </c>
      <c r="FH8" s="44">
        <f t="shared" si="5"/>
        <v>43624</v>
      </c>
      <c r="FI8" s="44">
        <f t="shared" si="5"/>
        <v>43625</v>
      </c>
      <c r="FJ8" s="44">
        <f t="shared" si="5"/>
        <v>43626</v>
      </c>
      <c r="FK8" s="44">
        <f t="shared" si="5"/>
        <v>43627</v>
      </c>
      <c r="FL8" s="44">
        <f t="shared" si="5"/>
        <v>43628</v>
      </c>
      <c r="FM8" s="44">
        <f t="shared" si="5"/>
        <v>43629</v>
      </c>
      <c r="FN8" s="44">
        <f t="shared" si="5"/>
        <v>43630</v>
      </c>
      <c r="FO8" s="44">
        <f t="shared" si="5"/>
        <v>43631</v>
      </c>
      <c r="FP8" s="44">
        <f t="shared" si="5"/>
        <v>43632</v>
      </c>
      <c r="FQ8" s="44">
        <f t="shared" si="5"/>
        <v>43633</v>
      </c>
      <c r="FR8" s="44">
        <f t="shared" si="5"/>
        <v>43634</v>
      </c>
      <c r="FS8" s="44">
        <f t="shared" si="5"/>
        <v>43635</v>
      </c>
      <c r="FT8" s="44">
        <f t="shared" si="5"/>
        <v>43636</v>
      </c>
      <c r="FU8" s="44">
        <f t="shared" si="5"/>
        <v>43637</v>
      </c>
      <c r="FV8" s="44">
        <f t="shared" si="5"/>
        <v>43638</v>
      </c>
      <c r="FW8" s="44">
        <f t="shared" si="5"/>
        <v>43639</v>
      </c>
      <c r="FX8" s="44">
        <f t="shared" si="5"/>
        <v>43640</v>
      </c>
      <c r="FY8" s="44">
        <f t="shared" si="5"/>
        <v>43641</v>
      </c>
      <c r="FZ8" s="44">
        <f t="shared" si="5"/>
        <v>43642</v>
      </c>
      <c r="GA8" s="44">
        <f t="shared" si="5"/>
        <v>43643</v>
      </c>
      <c r="GB8" s="44">
        <f t="shared" si="5"/>
        <v>43644</v>
      </c>
      <c r="GC8" s="44">
        <f t="shared" si="5"/>
        <v>43645</v>
      </c>
      <c r="GD8" s="44">
        <f t="shared" si="5"/>
        <v>43646</v>
      </c>
      <c r="GE8" s="44" t="str">
        <f t="shared" si="5"/>
        <v/>
      </c>
      <c r="GF8" s="44">
        <f>IF(GF9&lt;&gt;"",DATE($A$4,7,GF$9),"")</f>
        <v>43647</v>
      </c>
      <c r="GG8" s="44">
        <f t="shared" ref="GG8:HJ8" si="6">IF(GG9&lt;&gt;"",DATE($A$4,7,GG$9),"")</f>
        <v>43648</v>
      </c>
      <c r="GH8" s="44">
        <f t="shared" si="6"/>
        <v>43649</v>
      </c>
      <c r="GI8" s="44">
        <f t="shared" si="6"/>
        <v>43650</v>
      </c>
      <c r="GJ8" s="44">
        <f t="shared" si="6"/>
        <v>43651</v>
      </c>
      <c r="GK8" s="44">
        <f t="shared" si="6"/>
        <v>43652</v>
      </c>
      <c r="GL8" s="44">
        <f t="shared" si="6"/>
        <v>43653</v>
      </c>
      <c r="GM8" s="44">
        <f t="shared" si="6"/>
        <v>43654</v>
      </c>
      <c r="GN8" s="44">
        <f t="shared" si="6"/>
        <v>43655</v>
      </c>
      <c r="GO8" s="44">
        <f t="shared" si="6"/>
        <v>43656</v>
      </c>
      <c r="GP8" s="44">
        <f t="shared" si="6"/>
        <v>43657</v>
      </c>
      <c r="GQ8" s="44">
        <f t="shared" si="6"/>
        <v>43658</v>
      </c>
      <c r="GR8" s="44">
        <f t="shared" si="6"/>
        <v>43659</v>
      </c>
      <c r="GS8" s="44">
        <f t="shared" si="6"/>
        <v>43660</v>
      </c>
      <c r="GT8" s="44">
        <f t="shared" si="6"/>
        <v>43661</v>
      </c>
      <c r="GU8" s="44">
        <f t="shared" si="6"/>
        <v>43662</v>
      </c>
      <c r="GV8" s="44">
        <f t="shared" si="6"/>
        <v>43663</v>
      </c>
      <c r="GW8" s="44">
        <f t="shared" si="6"/>
        <v>43664</v>
      </c>
      <c r="GX8" s="44">
        <f t="shared" si="6"/>
        <v>43665</v>
      </c>
      <c r="GY8" s="44">
        <f t="shared" si="6"/>
        <v>43666</v>
      </c>
      <c r="GZ8" s="44">
        <f t="shared" si="6"/>
        <v>43667</v>
      </c>
      <c r="HA8" s="44">
        <f t="shared" si="6"/>
        <v>43668</v>
      </c>
      <c r="HB8" s="44">
        <f t="shared" si="6"/>
        <v>43669</v>
      </c>
      <c r="HC8" s="44">
        <f t="shared" si="6"/>
        <v>43670</v>
      </c>
      <c r="HD8" s="44">
        <f t="shared" si="6"/>
        <v>43671</v>
      </c>
      <c r="HE8" s="44">
        <f t="shared" si="6"/>
        <v>43672</v>
      </c>
      <c r="HF8" s="44">
        <f t="shared" si="6"/>
        <v>43673</v>
      </c>
      <c r="HG8" s="44">
        <f t="shared" si="6"/>
        <v>43674</v>
      </c>
      <c r="HH8" s="44">
        <f t="shared" si="6"/>
        <v>43675</v>
      </c>
      <c r="HI8" s="44">
        <f t="shared" si="6"/>
        <v>43676</v>
      </c>
      <c r="HJ8" s="44">
        <f t="shared" si="6"/>
        <v>43677</v>
      </c>
      <c r="HK8" s="44">
        <f t="shared" ref="HK8:IO8" si="7">IF(HK9&lt;&gt;"",DATE($A$4,8,HK$9),"")</f>
        <v>43678</v>
      </c>
      <c r="HL8" s="44">
        <f t="shared" si="7"/>
        <v>43679</v>
      </c>
      <c r="HM8" s="44">
        <f t="shared" si="7"/>
        <v>43680</v>
      </c>
      <c r="HN8" s="44">
        <f t="shared" si="7"/>
        <v>43681</v>
      </c>
      <c r="HO8" s="44">
        <f t="shared" si="7"/>
        <v>43682</v>
      </c>
      <c r="HP8" s="44">
        <f t="shared" si="7"/>
        <v>43683</v>
      </c>
      <c r="HQ8" s="44">
        <f t="shared" si="7"/>
        <v>43684</v>
      </c>
      <c r="HR8" s="44">
        <f t="shared" si="7"/>
        <v>43685</v>
      </c>
      <c r="HS8" s="44">
        <f t="shared" si="7"/>
        <v>43686</v>
      </c>
      <c r="HT8" s="44">
        <f t="shared" si="7"/>
        <v>43687</v>
      </c>
      <c r="HU8" s="44">
        <f t="shared" si="7"/>
        <v>43688</v>
      </c>
      <c r="HV8" s="44">
        <f t="shared" si="7"/>
        <v>43689</v>
      </c>
      <c r="HW8" s="44">
        <f t="shared" si="7"/>
        <v>43690</v>
      </c>
      <c r="HX8" s="44">
        <f t="shared" si="7"/>
        <v>43691</v>
      </c>
      <c r="HY8" s="44">
        <f t="shared" si="7"/>
        <v>43692</v>
      </c>
      <c r="HZ8" s="44">
        <f t="shared" si="7"/>
        <v>43693</v>
      </c>
      <c r="IA8" s="44">
        <f t="shared" si="7"/>
        <v>43694</v>
      </c>
      <c r="IB8" s="44">
        <f t="shared" si="7"/>
        <v>43695</v>
      </c>
      <c r="IC8" s="44">
        <f t="shared" si="7"/>
        <v>43696</v>
      </c>
      <c r="ID8" s="44">
        <f t="shared" si="7"/>
        <v>43697</v>
      </c>
      <c r="IE8" s="44">
        <f t="shared" si="7"/>
        <v>43698</v>
      </c>
      <c r="IF8" s="44">
        <f t="shared" si="7"/>
        <v>43699</v>
      </c>
      <c r="IG8" s="44">
        <f t="shared" si="7"/>
        <v>43700</v>
      </c>
      <c r="IH8" s="44">
        <f t="shared" si="7"/>
        <v>43701</v>
      </c>
      <c r="II8" s="44">
        <f t="shared" si="7"/>
        <v>43702</v>
      </c>
      <c r="IJ8" s="44">
        <f t="shared" si="7"/>
        <v>43703</v>
      </c>
      <c r="IK8" s="44">
        <f t="shared" si="7"/>
        <v>43704</v>
      </c>
      <c r="IL8" s="44">
        <f t="shared" si="7"/>
        <v>43705</v>
      </c>
      <c r="IM8" s="44">
        <f t="shared" si="7"/>
        <v>43706</v>
      </c>
      <c r="IN8" s="44">
        <f t="shared" si="7"/>
        <v>43707</v>
      </c>
      <c r="IO8" s="44">
        <f t="shared" si="7"/>
        <v>43708</v>
      </c>
      <c r="IP8" s="44">
        <f t="shared" ref="IP8:JT8" si="8">IF(IP9&lt;&gt;"",DATE($A$4,9,IP$9),"")</f>
        <v>43709</v>
      </c>
      <c r="IQ8" s="44">
        <f t="shared" si="8"/>
        <v>43710</v>
      </c>
      <c r="IR8" s="44">
        <f t="shared" si="8"/>
        <v>43711</v>
      </c>
      <c r="IS8" s="44">
        <f t="shared" si="8"/>
        <v>43712</v>
      </c>
      <c r="IT8" s="44">
        <f t="shared" si="8"/>
        <v>43713</v>
      </c>
      <c r="IU8" s="44">
        <f t="shared" si="8"/>
        <v>43714</v>
      </c>
      <c r="IV8" s="44">
        <f t="shared" si="8"/>
        <v>43715</v>
      </c>
      <c r="IW8" s="44">
        <f t="shared" si="8"/>
        <v>43716</v>
      </c>
      <c r="IX8" s="44">
        <f t="shared" si="8"/>
        <v>43717</v>
      </c>
      <c r="IY8" s="44">
        <f t="shared" si="8"/>
        <v>43718</v>
      </c>
      <c r="IZ8" s="44">
        <f t="shared" si="8"/>
        <v>43719</v>
      </c>
      <c r="JA8" s="44">
        <f t="shared" si="8"/>
        <v>43720</v>
      </c>
      <c r="JB8" s="44">
        <f t="shared" si="8"/>
        <v>43721</v>
      </c>
      <c r="JC8" s="44">
        <f t="shared" si="8"/>
        <v>43722</v>
      </c>
      <c r="JD8" s="44">
        <f t="shared" si="8"/>
        <v>43723</v>
      </c>
      <c r="JE8" s="44">
        <f t="shared" si="8"/>
        <v>43724</v>
      </c>
      <c r="JF8" s="44">
        <f t="shared" si="8"/>
        <v>43725</v>
      </c>
      <c r="JG8" s="44">
        <f t="shared" si="8"/>
        <v>43726</v>
      </c>
      <c r="JH8" s="44">
        <f t="shared" si="8"/>
        <v>43727</v>
      </c>
      <c r="JI8" s="44">
        <f t="shared" si="8"/>
        <v>43728</v>
      </c>
      <c r="JJ8" s="44">
        <f t="shared" si="8"/>
        <v>43729</v>
      </c>
      <c r="JK8" s="44">
        <f t="shared" si="8"/>
        <v>43730</v>
      </c>
      <c r="JL8" s="44">
        <f t="shared" si="8"/>
        <v>43731</v>
      </c>
      <c r="JM8" s="44">
        <f t="shared" si="8"/>
        <v>43732</v>
      </c>
      <c r="JN8" s="44">
        <f t="shared" si="8"/>
        <v>43733</v>
      </c>
      <c r="JO8" s="44">
        <f t="shared" si="8"/>
        <v>43734</v>
      </c>
      <c r="JP8" s="44">
        <f t="shared" si="8"/>
        <v>43735</v>
      </c>
      <c r="JQ8" s="44">
        <f t="shared" si="8"/>
        <v>43736</v>
      </c>
      <c r="JR8" s="44">
        <f t="shared" si="8"/>
        <v>43737</v>
      </c>
      <c r="JS8" s="44">
        <f t="shared" si="8"/>
        <v>43738</v>
      </c>
      <c r="JT8" s="44" t="str">
        <f t="shared" si="8"/>
        <v/>
      </c>
      <c r="JU8" s="44">
        <f>IF(JU9&lt;&gt;"",DATE($A$4,10,JU$9),"")</f>
        <v>43739</v>
      </c>
      <c r="JV8" s="44">
        <f t="shared" ref="JV8:KY8" si="9">IF(JV9&lt;&gt;"",DATE($A$4,10,JV$9),"")</f>
        <v>43740</v>
      </c>
      <c r="JW8" s="44">
        <f t="shared" si="9"/>
        <v>43741</v>
      </c>
      <c r="JX8" s="44">
        <f t="shared" si="9"/>
        <v>43742</v>
      </c>
      <c r="JY8" s="44">
        <f t="shared" si="9"/>
        <v>43743</v>
      </c>
      <c r="JZ8" s="44">
        <f t="shared" si="9"/>
        <v>43744</v>
      </c>
      <c r="KA8" s="44">
        <f t="shared" si="9"/>
        <v>43745</v>
      </c>
      <c r="KB8" s="44">
        <f t="shared" si="9"/>
        <v>43746</v>
      </c>
      <c r="KC8" s="44">
        <f t="shared" si="9"/>
        <v>43747</v>
      </c>
      <c r="KD8" s="44">
        <f t="shared" si="9"/>
        <v>43748</v>
      </c>
      <c r="KE8" s="44">
        <f t="shared" si="9"/>
        <v>43749</v>
      </c>
      <c r="KF8" s="44">
        <f t="shared" si="9"/>
        <v>43750</v>
      </c>
      <c r="KG8" s="44">
        <f t="shared" si="9"/>
        <v>43751</v>
      </c>
      <c r="KH8" s="44">
        <f t="shared" si="9"/>
        <v>43752</v>
      </c>
      <c r="KI8" s="44">
        <f t="shared" si="9"/>
        <v>43753</v>
      </c>
      <c r="KJ8" s="44">
        <f t="shared" si="9"/>
        <v>43754</v>
      </c>
      <c r="KK8" s="44">
        <f t="shared" si="9"/>
        <v>43755</v>
      </c>
      <c r="KL8" s="44">
        <f t="shared" si="9"/>
        <v>43756</v>
      </c>
      <c r="KM8" s="44">
        <f t="shared" si="9"/>
        <v>43757</v>
      </c>
      <c r="KN8" s="44">
        <f t="shared" si="9"/>
        <v>43758</v>
      </c>
      <c r="KO8" s="44">
        <f t="shared" si="9"/>
        <v>43759</v>
      </c>
      <c r="KP8" s="44">
        <f t="shared" si="9"/>
        <v>43760</v>
      </c>
      <c r="KQ8" s="44">
        <f t="shared" si="9"/>
        <v>43761</v>
      </c>
      <c r="KR8" s="44">
        <f t="shared" si="9"/>
        <v>43762</v>
      </c>
      <c r="KS8" s="44">
        <f t="shared" si="9"/>
        <v>43763</v>
      </c>
      <c r="KT8" s="44">
        <f t="shared" si="9"/>
        <v>43764</v>
      </c>
      <c r="KU8" s="44">
        <f t="shared" si="9"/>
        <v>43765</v>
      </c>
      <c r="KV8" s="44">
        <f t="shared" si="9"/>
        <v>43766</v>
      </c>
      <c r="KW8" s="44">
        <f t="shared" si="9"/>
        <v>43767</v>
      </c>
      <c r="KX8" s="44">
        <f t="shared" si="9"/>
        <v>43768</v>
      </c>
      <c r="KY8" s="44">
        <f t="shared" si="9"/>
        <v>43769</v>
      </c>
      <c r="KZ8" s="44">
        <f>IF(KZ9&lt;&gt;"",DATE($A$4,11,KZ$9),"")</f>
        <v>43770</v>
      </c>
      <c r="LA8" s="44">
        <f t="shared" ref="LA8:MD8" si="10">IF(LA9&lt;&gt;"",DATE($A$4,11,LA$9),"")</f>
        <v>43771</v>
      </c>
      <c r="LB8" s="44">
        <f t="shared" si="10"/>
        <v>43772</v>
      </c>
      <c r="LC8" s="44">
        <f t="shared" si="10"/>
        <v>43773</v>
      </c>
      <c r="LD8" s="44">
        <f t="shared" si="10"/>
        <v>43774</v>
      </c>
      <c r="LE8" s="44">
        <f t="shared" si="10"/>
        <v>43775</v>
      </c>
      <c r="LF8" s="44">
        <f t="shared" si="10"/>
        <v>43776</v>
      </c>
      <c r="LG8" s="44">
        <f t="shared" si="10"/>
        <v>43777</v>
      </c>
      <c r="LH8" s="44">
        <f t="shared" si="10"/>
        <v>43778</v>
      </c>
      <c r="LI8" s="44">
        <f t="shared" si="10"/>
        <v>43779</v>
      </c>
      <c r="LJ8" s="44">
        <f t="shared" si="10"/>
        <v>43780</v>
      </c>
      <c r="LK8" s="44">
        <f t="shared" si="10"/>
        <v>43781</v>
      </c>
      <c r="LL8" s="44">
        <f t="shared" si="10"/>
        <v>43782</v>
      </c>
      <c r="LM8" s="44">
        <f t="shared" si="10"/>
        <v>43783</v>
      </c>
      <c r="LN8" s="44">
        <f t="shared" si="10"/>
        <v>43784</v>
      </c>
      <c r="LO8" s="44">
        <f t="shared" si="10"/>
        <v>43785</v>
      </c>
      <c r="LP8" s="44">
        <f t="shared" si="10"/>
        <v>43786</v>
      </c>
      <c r="LQ8" s="44">
        <f t="shared" si="10"/>
        <v>43787</v>
      </c>
      <c r="LR8" s="44">
        <f t="shared" si="10"/>
        <v>43788</v>
      </c>
      <c r="LS8" s="44">
        <f t="shared" si="10"/>
        <v>43789</v>
      </c>
      <c r="LT8" s="44">
        <f t="shared" si="10"/>
        <v>43790</v>
      </c>
      <c r="LU8" s="44">
        <f t="shared" si="10"/>
        <v>43791</v>
      </c>
      <c r="LV8" s="44">
        <f t="shared" si="10"/>
        <v>43792</v>
      </c>
      <c r="LW8" s="44">
        <f t="shared" si="10"/>
        <v>43793</v>
      </c>
      <c r="LX8" s="44">
        <f t="shared" si="10"/>
        <v>43794</v>
      </c>
      <c r="LY8" s="44">
        <f t="shared" si="10"/>
        <v>43795</v>
      </c>
      <c r="LZ8" s="44">
        <f t="shared" si="10"/>
        <v>43796</v>
      </c>
      <c r="MA8" s="44">
        <f t="shared" si="10"/>
        <v>43797</v>
      </c>
      <c r="MB8" s="44">
        <f t="shared" si="10"/>
        <v>43798</v>
      </c>
      <c r="MC8" s="44">
        <f t="shared" si="10"/>
        <v>43799</v>
      </c>
      <c r="MD8" s="44" t="str">
        <f t="shared" si="10"/>
        <v/>
      </c>
      <c r="ME8" s="44">
        <f>IF(ME9&lt;&gt;"",DATE($A$4,12,ME$9),"")</f>
        <v>43800</v>
      </c>
      <c r="MF8" s="44">
        <f t="shared" ref="MF8:NI8" si="11">IF(MF9&lt;&gt;"",DATE($A$4,12,MF$9),"")</f>
        <v>43801</v>
      </c>
      <c r="MG8" s="44">
        <f t="shared" si="11"/>
        <v>43802</v>
      </c>
      <c r="MH8" s="44">
        <f t="shared" si="11"/>
        <v>43803</v>
      </c>
      <c r="MI8" s="44">
        <f t="shared" si="11"/>
        <v>43804</v>
      </c>
      <c r="MJ8" s="44">
        <f t="shared" si="11"/>
        <v>43805</v>
      </c>
      <c r="MK8" s="44">
        <f t="shared" si="11"/>
        <v>43806</v>
      </c>
      <c r="ML8" s="44">
        <f t="shared" si="11"/>
        <v>43807</v>
      </c>
      <c r="MM8" s="44">
        <f t="shared" si="11"/>
        <v>43808</v>
      </c>
      <c r="MN8" s="44">
        <f t="shared" si="11"/>
        <v>43809</v>
      </c>
      <c r="MO8" s="44">
        <f t="shared" si="11"/>
        <v>43810</v>
      </c>
      <c r="MP8" s="44">
        <f t="shared" si="11"/>
        <v>43811</v>
      </c>
      <c r="MQ8" s="44">
        <f t="shared" si="11"/>
        <v>43812</v>
      </c>
      <c r="MR8" s="44">
        <f t="shared" si="11"/>
        <v>43813</v>
      </c>
      <c r="MS8" s="44">
        <f t="shared" si="11"/>
        <v>43814</v>
      </c>
      <c r="MT8" s="44">
        <f t="shared" si="11"/>
        <v>43815</v>
      </c>
      <c r="MU8" s="44">
        <f t="shared" si="11"/>
        <v>43816</v>
      </c>
      <c r="MV8" s="44">
        <f t="shared" si="11"/>
        <v>43817</v>
      </c>
      <c r="MW8" s="44">
        <f t="shared" si="11"/>
        <v>43818</v>
      </c>
      <c r="MX8" s="44">
        <f t="shared" si="11"/>
        <v>43819</v>
      </c>
      <c r="MY8" s="44">
        <f t="shared" si="11"/>
        <v>43820</v>
      </c>
      <c r="MZ8" s="44">
        <f t="shared" si="11"/>
        <v>43821</v>
      </c>
      <c r="NA8" s="44">
        <f t="shared" si="11"/>
        <v>43822</v>
      </c>
      <c r="NB8" s="44">
        <f t="shared" si="11"/>
        <v>43823</v>
      </c>
      <c r="NC8" s="44">
        <f t="shared" si="11"/>
        <v>43824</v>
      </c>
      <c r="ND8" s="44">
        <f t="shared" si="11"/>
        <v>43825</v>
      </c>
      <c r="NE8" s="44">
        <f t="shared" si="11"/>
        <v>43826</v>
      </c>
      <c r="NF8" s="44">
        <f t="shared" si="11"/>
        <v>43827</v>
      </c>
      <c r="NG8" s="44">
        <f t="shared" si="11"/>
        <v>43828</v>
      </c>
      <c r="NH8" s="44">
        <f t="shared" si="11"/>
        <v>43829</v>
      </c>
      <c r="NI8" s="45">
        <f t="shared" si="11"/>
        <v>43830</v>
      </c>
    </row>
    <row r="9" spans="1:740" s="42" customFormat="1" ht="14.25" hidden="1" customHeight="1" x14ac:dyDescent="0.2">
      <c r="A9" s="43"/>
      <c r="B9" s="46">
        <f>IF(AND((COLUMN()-1)&gt;31*(1-1),MONTH(DATE($A$4+INT((1+1)/12),INT((COLUMN()-1)/31.001)+$A$3,ROUNDUP(MOD(COLUMN()-1,31.001),0)))=ROUNDUP(MOD($A$3+1-1,12.01),0)),ROUNDUP(MOD(COLUMN()-1,31.001),0),"")</f>
        <v>1</v>
      </c>
      <c r="C9" s="47">
        <f t="shared" ref="C9:AF9" si="12">IF(AND((COLUMN()-1)&gt;31*(1-1),MONTH(DATE($A$4+INT((1+1)/12),INT((COLUMN()-1)/31.001)+$A$3,ROUNDUP(MOD(COLUMN()-1,31.001),0)))=ROUNDUP(MOD($A$3+1-1,12.01),0)),ROUNDUP(MOD(COLUMN()-1,31.001),0),"")</f>
        <v>2</v>
      </c>
      <c r="D9" s="47">
        <f t="shared" si="12"/>
        <v>3</v>
      </c>
      <c r="E9" s="47">
        <f t="shared" si="12"/>
        <v>4</v>
      </c>
      <c r="F9" s="47">
        <f t="shared" si="12"/>
        <v>5</v>
      </c>
      <c r="G9" s="47">
        <f t="shared" si="12"/>
        <v>6</v>
      </c>
      <c r="H9" s="47">
        <f t="shared" si="12"/>
        <v>7</v>
      </c>
      <c r="I9" s="47">
        <f t="shared" si="12"/>
        <v>8</v>
      </c>
      <c r="J9" s="47">
        <f t="shared" si="12"/>
        <v>9</v>
      </c>
      <c r="K9" s="47">
        <f t="shared" si="12"/>
        <v>10</v>
      </c>
      <c r="L9" s="47">
        <f t="shared" si="12"/>
        <v>11</v>
      </c>
      <c r="M9" s="47">
        <f t="shared" si="12"/>
        <v>12</v>
      </c>
      <c r="N9" s="47">
        <f t="shared" si="12"/>
        <v>13</v>
      </c>
      <c r="O9" s="47">
        <f t="shared" si="12"/>
        <v>14</v>
      </c>
      <c r="P9" s="47">
        <f t="shared" si="12"/>
        <v>15</v>
      </c>
      <c r="Q9" s="47">
        <f t="shared" si="12"/>
        <v>16</v>
      </c>
      <c r="R9" s="47">
        <f t="shared" si="12"/>
        <v>17</v>
      </c>
      <c r="S9" s="47">
        <f t="shared" si="12"/>
        <v>18</v>
      </c>
      <c r="T9" s="47">
        <f t="shared" si="12"/>
        <v>19</v>
      </c>
      <c r="U9" s="47">
        <f t="shared" si="12"/>
        <v>20</v>
      </c>
      <c r="V9" s="47">
        <f t="shared" si="12"/>
        <v>21</v>
      </c>
      <c r="W9" s="47">
        <f t="shared" si="12"/>
        <v>22</v>
      </c>
      <c r="X9" s="47">
        <f t="shared" si="12"/>
        <v>23</v>
      </c>
      <c r="Y9" s="47">
        <f t="shared" si="12"/>
        <v>24</v>
      </c>
      <c r="Z9" s="47">
        <f t="shared" si="12"/>
        <v>25</v>
      </c>
      <c r="AA9" s="47">
        <f t="shared" si="12"/>
        <v>26</v>
      </c>
      <c r="AB9" s="47">
        <f t="shared" si="12"/>
        <v>27</v>
      </c>
      <c r="AC9" s="47">
        <f t="shared" si="12"/>
        <v>28</v>
      </c>
      <c r="AD9" s="47">
        <f t="shared" si="12"/>
        <v>29</v>
      </c>
      <c r="AE9" s="47">
        <f t="shared" si="12"/>
        <v>30</v>
      </c>
      <c r="AF9" s="48">
        <f t="shared" si="12"/>
        <v>31</v>
      </c>
      <c r="AG9" s="46">
        <f>IF(AND((COLUMN()-1)&gt;31*(2-1),MONTH(DATE($A$4+INT((2+$A$3)/12),INT((COLUMN()-1)/31.001)+$A$3,ROUNDUP(MOD(COLUMN()-1,31.001),0)))=ROUNDUP(MOD($A$3+2-1,12.01),0)),ROUNDUP(MOD(COLUMN()-1,31.001),0),"")</f>
        <v>1</v>
      </c>
      <c r="AH9" s="47">
        <f t="shared" ref="AH9:BK9" si="13">IF(AND((COLUMN()-1)&gt;31*(2-1),MONTH(DATE($A$4+INT((2+$A$3)/12),INT((COLUMN()-1)/31.001)+$A$3,ROUNDUP(MOD(COLUMN()-1,31.001),0)))=ROUNDUP(MOD($A$3+2-1,12.01),0)),ROUNDUP(MOD(COLUMN()-1,31.001),0),"")</f>
        <v>2</v>
      </c>
      <c r="AI9" s="47">
        <f t="shared" si="13"/>
        <v>3</v>
      </c>
      <c r="AJ9" s="47">
        <f t="shared" si="13"/>
        <v>4</v>
      </c>
      <c r="AK9" s="47">
        <f t="shared" si="13"/>
        <v>5</v>
      </c>
      <c r="AL9" s="47">
        <f t="shared" si="13"/>
        <v>6</v>
      </c>
      <c r="AM9" s="47">
        <f t="shared" si="13"/>
        <v>7</v>
      </c>
      <c r="AN9" s="47">
        <f t="shared" si="13"/>
        <v>8</v>
      </c>
      <c r="AO9" s="47">
        <f t="shared" si="13"/>
        <v>9</v>
      </c>
      <c r="AP9" s="47">
        <f t="shared" si="13"/>
        <v>10</v>
      </c>
      <c r="AQ9" s="47">
        <f t="shared" si="13"/>
        <v>11</v>
      </c>
      <c r="AR9" s="47">
        <f t="shared" si="13"/>
        <v>12</v>
      </c>
      <c r="AS9" s="47">
        <f t="shared" si="13"/>
        <v>13</v>
      </c>
      <c r="AT9" s="47">
        <f t="shared" si="13"/>
        <v>14</v>
      </c>
      <c r="AU9" s="47">
        <f t="shared" si="13"/>
        <v>15</v>
      </c>
      <c r="AV9" s="47">
        <f t="shared" si="13"/>
        <v>16</v>
      </c>
      <c r="AW9" s="47">
        <f t="shared" si="13"/>
        <v>17</v>
      </c>
      <c r="AX9" s="47">
        <f t="shared" si="13"/>
        <v>18</v>
      </c>
      <c r="AY9" s="47">
        <f t="shared" si="13"/>
        <v>19</v>
      </c>
      <c r="AZ9" s="47">
        <f t="shared" si="13"/>
        <v>20</v>
      </c>
      <c r="BA9" s="47">
        <f t="shared" si="13"/>
        <v>21</v>
      </c>
      <c r="BB9" s="47">
        <f t="shared" si="13"/>
        <v>22</v>
      </c>
      <c r="BC9" s="47">
        <f t="shared" si="13"/>
        <v>23</v>
      </c>
      <c r="BD9" s="47">
        <f t="shared" si="13"/>
        <v>24</v>
      </c>
      <c r="BE9" s="47">
        <f t="shared" si="13"/>
        <v>25</v>
      </c>
      <c r="BF9" s="47">
        <f t="shared" si="13"/>
        <v>26</v>
      </c>
      <c r="BG9" s="47">
        <f t="shared" si="13"/>
        <v>27</v>
      </c>
      <c r="BH9" s="47">
        <f t="shared" si="13"/>
        <v>28</v>
      </c>
      <c r="BI9" s="47" t="str">
        <f t="shared" si="13"/>
        <v/>
      </c>
      <c r="BJ9" s="47" t="str">
        <f t="shared" si="13"/>
        <v/>
      </c>
      <c r="BK9" s="48" t="str">
        <f t="shared" si="13"/>
        <v/>
      </c>
      <c r="BL9" s="46">
        <f>IF(AND((COLUMN()-1)&gt;31*(3-1),MONTH(DATE($A$4+INT((3+$A$3)/12),INT((COLUMN()-1)/31.001)+$A$3,ROUNDUP(MOD(COLUMN()-1,31.001),0)))=ROUNDUP(MOD($A$3+3-1,12.01),0)),ROUNDUP(MOD(COLUMN()-1,31.001),0),"")</f>
        <v>1</v>
      </c>
      <c r="BM9" s="47">
        <f t="shared" ref="BM9:CP9" si="14">IF(AND((COLUMN()-1)&gt;31*(3-1),MONTH(DATE($A$4+INT((3+$A$3)/12),INT((COLUMN()-1)/31.001)+$A$3,ROUNDUP(MOD(COLUMN()-1,31.001),0)))=ROUNDUP(MOD($A$3+3-1,12.01),0)),ROUNDUP(MOD(COLUMN()-1,31.001),0),"")</f>
        <v>2</v>
      </c>
      <c r="BN9" s="47">
        <f t="shared" si="14"/>
        <v>3</v>
      </c>
      <c r="BO9" s="47">
        <f t="shared" si="14"/>
        <v>4</v>
      </c>
      <c r="BP9" s="47">
        <f t="shared" si="14"/>
        <v>5</v>
      </c>
      <c r="BQ9" s="47">
        <f t="shared" si="14"/>
        <v>6</v>
      </c>
      <c r="BR9" s="47">
        <f t="shared" si="14"/>
        <v>7</v>
      </c>
      <c r="BS9" s="47">
        <f t="shared" si="14"/>
        <v>8</v>
      </c>
      <c r="BT9" s="47">
        <f t="shared" si="14"/>
        <v>9</v>
      </c>
      <c r="BU9" s="47">
        <f t="shared" si="14"/>
        <v>10</v>
      </c>
      <c r="BV9" s="47">
        <f t="shared" si="14"/>
        <v>11</v>
      </c>
      <c r="BW9" s="47">
        <f t="shared" si="14"/>
        <v>12</v>
      </c>
      <c r="BX9" s="47">
        <f t="shared" si="14"/>
        <v>13</v>
      </c>
      <c r="BY9" s="47">
        <f t="shared" si="14"/>
        <v>14</v>
      </c>
      <c r="BZ9" s="47">
        <f t="shared" si="14"/>
        <v>15</v>
      </c>
      <c r="CA9" s="47">
        <f t="shared" si="14"/>
        <v>16</v>
      </c>
      <c r="CB9" s="47">
        <f t="shared" si="14"/>
        <v>17</v>
      </c>
      <c r="CC9" s="47">
        <f t="shared" si="14"/>
        <v>18</v>
      </c>
      <c r="CD9" s="47">
        <f t="shared" si="14"/>
        <v>19</v>
      </c>
      <c r="CE9" s="47">
        <f t="shared" si="14"/>
        <v>20</v>
      </c>
      <c r="CF9" s="47">
        <f t="shared" si="14"/>
        <v>21</v>
      </c>
      <c r="CG9" s="47">
        <f t="shared" si="14"/>
        <v>22</v>
      </c>
      <c r="CH9" s="47">
        <f t="shared" si="14"/>
        <v>23</v>
      </c>
      <c r="CI9" s="47">
        <f t="shared" si="14"/>
        <v>24</v>
      </c>
      <c r="CJ9" s="47">
        <f t="shared" si="14"/>
        <v>25</v>
      </c>
      <c r="CK9" s="47">
        <f t="shared" si="14"/>
        <v>26</v>
      </c>
      <c r="CL9" s="47">
        <f t="shared" si="14"/>
        <v>27</v>
      </c>
      <c r="CM9" s="47">
        <f t="shared" si="14"/>
        <v>28</v>
      </c>
      <c r="CN9" s="47">
        <f t="shared" si="14"/>
        <v>29</v>
      </c>
      <c r="CO9" s="47">
        <f t="shared" si="14"/>
        <v>30</v>
      </c>
      <c r="CP9" s="48">
        <f t="shared" si="14"/>
        <v>31</v>
      </c>
      <c r="CQ9" s="46">
        <f>IF(AND((COLUMN()-1)&gt;31*(4-1),MONTH(DATE($A$4+INT((4+$A$3)/12),INT((COLUMN()-1)/31.001)+$A$3,ROUNDUP(MOD(COLUMN()-1,31.001),0)))=ROUNDUP(MOD($A$3+4-1,12.01),0)),ROUNDUP(MOD(COLUMN()-1,31.001),0),"")</f>
        <v>1</v>
      </c>
      <c r="CR9" s="47">
        <f t="shared" ref="CR9:DU9" si="15">IF(AND((COLUMN()-1)&gt;31*(4-1),MONTH(DATE($A$4+INT((4+$A$3)/12),INT((COLUMN()-1)/31.001)+$A$3,ROUNDUP(MOD(COLUMN()-1,31.001),0)))=ROUNDUP(MOD($A$3+4-1,12.01),0)),ROUNDUP(MOD(COLUMN()-1,31.001),0),"")</f>
        <v>2</v>
      </c>
      <c r="CS9" s="47">
        <f t="shared" si="15"/>
        <v>3</v>
      </c>
      <c r="CT9" s="47">
        <f t="shared" si="15"/>
        <v>4</v>
      </c>
      <c r="CU9" s="47">
        <f t="shared" si="15"/>
        <v>5</v>
      </c>
      <c r="CV9" s="47">
        <f t="shared" si="15"/>
        <v>6</v>
      </c>
      <c r="CW9" s="47">
        <f t="shared" si="15"/>
        <v>7</v>
      </c>
      <c r="CX9" s="47">
        <f t="shared" si="15"/>
        <v>8</v>
      </c>
      <c r="CY9" s="47">
        <f t="shared" si="15"/>
        <v>9</v>
      </c>
      <c r="CZ9" s="47">
        <f t="shared" si="15"/>
        <v>10</v>
      </c>
      <c r="DA9" s="47">
        <f t="shared" si="15"/>
        <v>11</v>
      </c>
      <c r="DB9" s="47">
        <f t="shared" si="15"/>
        <v>12</v>
      </c>
      <c r="DC9" s="47">
        <f t="shared" si="15"/>
        <v>13</v>
      </c>
      <c r="DD9" s="47">
        <f t="shared" si="15"/>
        <v>14</v>
      </c>
      <c r="DE9" s="47">
        <f t="shared" si="15"/>
        <v>15</v>
      </c>
      <c r="DF9" s="47">
        <f t="shared" si="15"/>
        <v>16</v>
      </c>
      <c r="DG9" s="47">
        <f t="shared" si="15"/>
        <v>17</v>
      </c>
      <c r="DH9" s="47">
        <f t="shared" si="15"/>
        <v>18</v>
      </c>
      <c r="DI9" s="47">
        <f t="shared" si="15"/>
        <v>19</v>
      </c>
      <c r="DJ9" s="47">
        <f t="shared" si="15"/>
        <v>20</v>
      </c>
      <c r="DK9" s="47">
        <f t="shared" si="15"/>
        <v>21</v>
      </c>
      <c r="DL9" s="47">
        <f t="shared" si="15"/>
        <v>22</v>
      </c>
      <c r="DM9" s="47">
        <f t="shared" si="15"/>
        <v>23</v>
      </c>
      <c r="DN9" s="47">
        <f t="shared" si="15"/>
        <v>24</v>
      </c>
      <c r="DO9" s="47">
        <f t="shared" si="15"/>
        <v>25</v>
      </c>
      <c r="DP9" s="47">
        <f t="shared" si="15"/>
        <v>26</v>
      </c>
      <c r="DQ9" s="47">
        <f t="shared" si="15"/>
        <v>27</v>
      </c>
      <c r="DR9" s="47">
        <f t="shared" si="15"/>
        <v>28</v>
      </c>
      <c r="DS9" s="47">
        <f t="shared" si="15"/>
        <v>29</v>
      </c>
      <c r="DT9" s="47">
        <f t="shared" si="15"/>
        <v>30</v>
      </c>
      <c r="DU9" s="48" t="str">
        <f t="shared" si="15"/>
        <v/>
      </c>
      <c r="DV9" s="46">
        <f>IF(AND((COLUMN()-1)&gt;31*(5-1),MONTH(DATE($A$4+INT((5+$A$3)/12),INT((COLUMN()-1)/31.001)+$A$3,ROUNDUP(MOD(COLUMN()-1,31.001),0)))=ROUNDUP(MOD($A$3+5-1,12.01),0)),ROUNDUP(MOD(COLUMN()-1,31.001),0),"")</f>
        <v>1</v>
      </c>
      <c r="DW9" s="47">
        <f t="shared" ref="DW9:EZ9" si="16">IF(AND((COLUMN()-1)&gt;31*(5-1),MONTH(DATE($A$4+INT((5+$A$3)/12),INT((COLUMN()-1)/31.001)+$A$3,ROUNDUP(MOD(COLUMN()-1,31.001),0)))=ROUNDUP(MOD($A$3+5-1,12.01),0)),ROUNDUP(MOD(COLUMN()-1,31.001),0),"")</f>
        <v>2</v>
      </c>
      <c r="DX9" s="47">
        <f t="shared" si="16"/>
        <v>3</v>
      </c>
      <c r="DY9" s="47">
        <f t="shared" si="16"/>
        <v>4</v>
      </c>
      <c r="DZ9" s="47">
        <f t="shared" si="16"/>
        <v>5</v>
      </c>
      <c r="EA9" s="47">
        <f t="shared" si="16"/>
        <v>6</v>
      </c>
      <c r="EB9" s="47">
        <f t="shared" si="16"/>
        <v>7</v>
      </c>
      <c r="EC9" s="47">
        <f t="shared" si="16"/>
        <v>8</v>
      </c>
      <c r="ED9" s="47">
        <f t="shared" si="16"/>
        <v>9</v>
      </c>
      <c r="EE9" s="47">
        <f t="shared" si="16"/>
        <v>10</v>
      </c>
      <c r="EF9" s="47">
        <f t="shared" si="16"/>
        <v>11</v>
      </c>
      <c r="EG9" s="47">
        <f t="shared" si="16"/>
        <v>12</v>
      </c>
      <c r="EH9" s="47">
        <f t="shared" si="16"/>
        <v>13</v>
      </c>
      <c r="EI9" s="47">
        <f t="shared" si="16"/>
        <v>14</v>
      </c>
      <c r="EJ9" s="47">
        <f t="shared" si="16"/>
        <v>15</v>
      </c>
      <c r="EK9" s="47">
        <f t="shared" si="16"/>
        <v>16</v>
      </c>
      <c r="EL9" s="47">
        <f t="shared" si="16"/>
        <v>17</v>
      </c>
      <c r="EM9" s="47">
        <f t="shared" si="16"/>
        <v>18</v>
      </c>
      <c r="EN9" s="47">
        <f t="shared" si="16"/>
        <v>19</v>
      </c>
      <c r="EO9" s="47">
        <f t="shared" si="16"/>
        <v>20</v>
      </c>
      <c r="EP9" s="47">
        <f t="shared" si="16"/>
        <v>21</v>
      </c>
      <c r="EQ9" s="47">
        <f t="shared" si="16"/>
        <v>22</v>
      </c>
      <c r="ER9" s="47">
        <f t="shared" si="16"/>
        <v>23</v>
      </c>
      <c r="ES9" s="47">
        <f t="shared" si="16"/>
        <v>24</v>
      </c>
      <c r="ET9" s="47">
        <f t="shared" si="16"/>
        <v>25</v>
      </c>
      <c r="EU9" s="47">
        <f t="shared" si="16"/>
        <v>26</v>
      </c>
      <c r="EV9" s="47">
        <f t="shared" si="16"/>
        <v>27</v>
      </c>
      <c r="EW9" s="47">
        <f t="shared" si="16"/>
        <v>28</v>
      </c>
      <c r="EX9" s="47">
        <f t="shared" si="16"/>
        <v>29</v>
      </c>
      <c r="EY9" s="47">
        <f t="shared" si="16"/>
        <v>30</v>
      </c>
      <c r="EZ9" s="48">
        <f t="shared" si="16"/>
        <v>31</v>
      </c>
      <c r="FA9" s="46">
        <f>IF(AND((COLUMN()-1)&gt;31*(6-1),MONTH(DATE($A$4+INT((6+$A$3)/12),INT((COLUMN()-1)/31.001)+$A$3,ROUNDUP(MOD(COLUMN()-1,31.001),0)))=ROUNDUP(MOD($A$3+6-1,12.01),0)),ROUNDUP(MOD(COLUMN()-1,31.001),0),"")</f>
        <v>1</v>
      </c>
      <c r="FB9" s="47">
        <f t="shared" ref="FB9:GE9" si="17">IF(AND((COLUMN()-1)&gt;31*(6-1),MONTH(DATE($A$4+INT((6+$A$3)/12),INT((COLUMN()-1)/31.001)+$A$3,ROUNDUP(MOD(COLUMN()-1,31.001),0)))=ROUNDUP(MOD($A$3+6-1,12.01),0)),ROUNDUP(MOD(COLUMN()-1,31.001),0),"")</f>
        <v>2</v>
      </c>
      <c r="FC9" s="47">
        <f t="shared" si="17"/>
        <v>3</v>
      </c>
      <c r="FD9" s="47">
        <f t="shared" si="17"/>
        <v>4</v>
      </c>
      <c r="FE9" s="47">
        <f t="shared" si="17"/>
        <v>5</v>
      </c>
      <c r="FF9" s="47">
        <f t="shared" si="17"/>
        <v>6</v>
      </c>
      <c r="FG9" s="47">
        <f t="shared" si="17"/>
        <v>7</v>
      </c>
      <c r="FH9" s="47">
        <f t="shared" si="17"/>
        <v>8</v>
      </c>
      <c r="FI9" s="47">
        <f t="shared" si="17"/>
        <v>9</v>
      </c>
      <c r="FJ9" s="47">
        <f t="shared" si="17"/>
        <v>10</v>
      </c>
      <c r="FK9" s="47">
        <f t="shared" si="17"/>
        <v>11</v>
      </c>
      <c r="FL9" s="47">
        <f t="shared" si="17"/>
        <v>12</v>
      </c>
      <c r="FM9" s="47">
        <f t="shared" si="17"/>
        <v>13</v>
      </c>
      <c r="FN9" s="47">
        <f t="shared" si="17"/>
        <v>14</v>
      </c>
      <c r="FO9" s="47">
        <f t="shared" si="17"/>
        <v>15</v>
      </c>
      <c r="FP9" s="47">
        <f t="shared" si="17"/>
        <v>16</v>
      </c>
      <c r="FQ9" s="47">
        <f t="shared" si="17"/>
        <v>17</v>
      </c>
      <c r="FR9" s="47">
        <f t="shared" si="17"/>
        <v>18</v>
      </c>
      <c r="FS9" s="47">
        <f t="shared" si="17"/>
        <v>19</v>
      </c>
      <c r="FT9" s="47">
        <f t="shared" si="17"/>
        <v>20</v>
      </c>
      <c r="FU9" s="47">
        <f t="shared" si="17"/>
        <v>21</v>
      </c>
      <c r="FV9" s="47">
        <f t="shared" si="17"/>
        <v>22</v>
      </c>
      <c r="FW9" s="47">
        <f t="shared" si="17"/>
        <v>23</v>
      </c>
      <c r="FX9" s="47">
        <f t="shared" si="17"/>
        <v>24</v>
      </c>
      <c r="FY9" s="47">
        <f t="shared" si="17"/>
        <v>25</v>
      </c>
      <c r="FZ9" s="47">
        <f t="shared" si="17"/>
        <v>26</v>
      </c>
      <c r="GA9" s="47">
        <f t="shared" si="17"/>
        <v>27</v>
      </c>
      <c r="GB9" s="47">
        <f t="shared" si="17"/>
        <v>28</v>
      </c>
      <c r="GC9" s="47">
        <f t="shared" si="17"/>
        <v>29</v>
      </c>
      <c r="GD9" s="47">
        <f t="shared" si="17"/>
        <v>30</v>
      </c>
      <c r="GE9" s="49" t="str">
        <f t="shared" si="17"/>
        <v/>
      </c>
      <c r="GF9" s="46">
        <f>IF(AND((COLUMN()-1)&gt;31*(7-1),MONTH(DATE($A$4+INT((7+$A$3)/12),INT((COLUMN()-1)/31.001)+$A$3,ROUNDUP(MOD(COLUMN()-1,31.001),0)))=ROUNDUP(MOD($A$3+7-1,12.01),0)),ROUNDUP(MOD(COLUMN()-1,31.001),0),"")</f>
        <v>1</v>
      </c>
      <c r="GG9" s="47">
        <f t="shared" ref="GG9:HJ9" si="18">IF(AND((COLUMN()-1)&gt;31*(7-1),MONTH(DATE($A$4+INT((7+$A$3)/12),INT((COLUMN()-1)/31.001)+$A$3,ROUNDUP(MOD(COLUMN()-1,31.001),0)))=ROUNDUP(MOD($A$3+7-1,12.01),0)),ROUNDUP(MOD(COLUMN()-1,31.001),0),"")</f>
        <v>2</v>
      </c>
      <c r="GH9" s="47">
        <f t="shared" si="18"/>
        <v>3</v>
      </c>
      <c r="GI9" s="47">
        <f t="shared" si="18"/>
        <v>4</v>
      </c>
      <c r="GJ9" s="47">
        <f t="shared" si="18"/>
        <v>5</v>
      </c>
      <c r="GK9" s="47">
        <f t="shared" si="18"/>
        <v>6</v>
      </c>
      <c r="GL9" s="47">
        <f t="shared" si="18"/>
        <v>7</v>
      </c>
      <c r="GM9" s="47">
        <f t="shared" si="18"/>
        <v>8</v>
      </c>
      <c r="GN9" s="47">
        <f t="shared" si="18"/>
        <v>9</v>
      </c>
      <c r="GO9" s="47">
        <f t="shared" si="18"/>
        <v>10</v>
      </c>
      <c r="GP9" s="47">
        <f t="shared" si="18"/>
        <v>11</v>
      </c>
      <c r="GQ9" s="47">
        <f t="shared" si="18"/>
        <v>12</v>
      </c>
      <c r="GR9" s="47">
        <f t="shared" si="18"/>
        <v>13</v>
      </c>
      <c r="GS9" s="47">
        <f t="shared" si="18"/>
        <v>14</v>
      </c>
      <c r="GT9" s="47">
        <f t="shared" si="18"/>
        <v>15</v>
      </c>
      <c r="GU9" s="47">
        <f t="shared" si="18"/>
        <v>16</v>
      </c>
      <c r="GV9" s="47">
        <f t="shared" si="18"/>
        <v>17</v>
      </c>
      <c r="GW9" s="47">
        <f t="shared" si="18"/>
        <v>18</v>
      </c>
      <c r="GX9" s="47">
        <f t="shared" si="18"/>
        <v>19</v>
      </c>
      <c r="GY9" s="47">
        <f t="shared" si="18"/>
        <v>20</v>
      </c>
      <c r="GZ9" s="47">
        <f t="shared" si="18"/>
        <v>21</v>
      </c>
      <c r="HA9" s="47">
        <f t="shared" si="18"/>
        <v>22</v>
      </c>
      <c r="HB9" s="47">
        <f t="shared" si="18"/>
        <v>23</v>
      </c>
      <c r="HC9" s="47">
        <f t="shared" si="18"/>
        <v>24</v>
      </c>
      <c r="HD9" s="47">
        <f t="shared" si="18"/>
        <v>25</v>
      </c>
      <c r="HE9" s="47">
        <f t="shared" si="18"/>
        <v>26</v>
      </c>
      <c r="HF9" s="47">
        <f t="shared" si="18"/>
        <v>27</v>
      </c>
      <c r="HG9" s="47">
        <f t="shared" si="18"/>
        <v>28</v>
      </c>
      <c r="HH9" s="47">
        <f t="shared" si="18"/>
        <v>29</v>
      </c>
      <c r="HI9" s="47">
        <f t="shared" si="18"/>
        <v>30</v>
      </c>
      <c r="HJ9" s="48">
        <f t="shared" si="18"/>
        <v>31</v>
      </c>
      <c r="HK9" s="46">
        <f>IF(AND((COLUMN()-1)&gt;31*(8-1),MONTH(DATE($A$4+INT((8+$A$3)/12),INT((COLUMN()-1)/31.001)+$A$3,ROUNDUP(MOD(COLUMN()-1,31.001),0)))=ROUNDUP(MOD($A$3+8-1,12.01),0)),ROUNDUP(MOD(COLUMN()-1,31.001),0),"")</f>
        <v>1</v>
      </c>
      <c r="HL9" s="47">
        <f t="shared" ref="HL9:IO9" si="19">IF(AND((COLUMN()-1)&gt;31*(8-1),MONTH(DATE($A$4+INT((8+$A$3)/12),INT((COLUMN()-1)/31.001)+$A$3,ROUNDUP(MOD(COLUMN()-1,31.001),0)))=ROUNDUP(MOD($A$3+8-1,12.01),0)),ROUNDUP(MOD(COLUMN()-1,31.001),0),"")</f>
        <v>2</v>
      </c>
      <c r="HM9" s="47">
        <f t="shared" si="19"/>
        <v>3</v>
      </c>
      <c r="HN9" s="47">
        <f t="shared" si="19"/>
        <v>4</v>
      </c>
      <c r="HO9" s="47">
        <f t="shared" si="19"/>
        <v>5</v>
      </c>
      <c r="HP9" s="47">
        <f t="shared" si="19"/>
        <v>6</v>
      </c>
      <c r="HQ9" s="47">
        <f t="shared" si="19"/>
        <v>7</v>
      </c>
      <c r="HR9" s="47">
        <f t="shared" si="19"/>
        <v>8</v>
      </c>
      <c r="HS9" s="47">
        <f t="shared" si="19"/>
        <v>9</v>
      </c>
      <c r="HT9" s="47">
        <f t="shared" si="19"/>
        <v>10</v>
      </c>
      <c r="HU9" s="47">
        <f t="shared" si="19"/>
        <v>11</v>
      </c>
      <c r="HV9" s="47">
        <f t="shared" si="19"/>
        <v>12</v>
      </c>
      <c r="HW9" s="47">
        <f t="shared" si="19"/>
        <v>13</v>
      </c>
      <c r="HX9" s="47">
        <f t="shared" si="19"/>
        <v>14</v>
      </c>
      <c r="HY9" s="47">
        <f t="shared" si="19"/>
        <v>15</v>
      </c>
      <c r="HZ9" s="47">
        <f t="shared" si="19"/>
        <v>16</v>
      </c>
      <c r="IA9" s="47">
        <f t="shared" si="19"/>
        <v>17</v>
      </c>
      <c r="IB9" s="47">
        <f t="shared" si="19"/>
        <v>18</v>
      </c>
      <c r="IC9" s="47">
        <f t="shared" si="19"/>
        <v>19</v>
      </c>
      <c r="ID9" s="47">
        <f t="shared" si="19"/>
        <v>20</v>
      </c>
      <c r="IE9" s="47">
        <f t="shared" si="19"/>
        <v>21</v>
      </c>
      <c r="IF9" s="47">
        <f t="shared" si="19"/>
        <v>22</v>
      </c>
      <c r="IG9" s="47">
        <f t="shared" si="19"/>
        <v>23</v>
      </c>
      <c r="IH9" s="47">
        <f t="shared" si="19"/>
        <v>24</v>
      </c>
      <c r="II9" s="47">
        <f t="shared" si="19"/>
        <v>25</v>
      </c>
      <c r="IJ9" s="47">
        <f t="shared" si="19"/>
        <v>26</v>
      </c>
      <c r="IK9" s="47">
        <f t="shared" si="19"/>
        <v>27</v>
      </c>
      <c r="IL9" s="47">
        <f t="shared" si="19"/>
        <v>28</v>
      </c>
      <c r="IM9" s="47">
        <f t="shared" si="19"/>
        <v>29</v>
      </c>
      <c r="IN9" s="47">
        <f t="shared" si="19"/>
        <v>30</v>
      </c>
      <c r="IO9" s="48">
        <f t="shared" si="19"/>
        <v>31</v>
      </c>
      <c r="IP9" s="46">
        <f>IF(AND((COLUMN()-1)&gt;31*(9-1),MONTH(DATE($A$4+INT((9+$A$3)/12),INT((COLUMN()-1)/31.001)+$A$3,ROUNDUP(MOD(COLUMN()-1,31.001),0)))=ROUNDUP(MOD($A$3+9-1,12.01),0)),ROUNDUP(MOD(COLUMN()-1,31.001),0),"")</f>
        <v>1</v>
      </c>
      <c r="IQ9" s="47">
        <f t="shared" ref="IQ9:JT9" si="20">IF(AND((COLUMN()-1)&gt;31*(9-1),MONTH(DATE($A$4+INT((9+$A$3)/12),INT((COLUMN()-1)/31.001)+$A$3,ROUNDUP(MOD(COLUMN()-1,31.001),0)))=ROUNDUP(MOD($A$3+9-1,12.01),0)),ROUNDUP(MOD(COLUMN()-1,31.001),0),"")</f>
        <v>2</v>
      </c>
      <c r="IR9" s="47">
        <f t="shared" si="20"/>
        <v>3</v>
      </c>
      <c r="IS9" s="47">
        <f t="shared" si="20"/>
        <v>4</v>
      </c>
      <c r="IT9" s="47">
        <f t="shared" si="20"/>
        <v>5</v>
      </c>
      <c r="IU9" s="47">
        <f t="shared" si="20"/>
        <v>6</v>
      </c>
      <c r="IV9" s="47">
        <f t="shared" si="20"/>
        <v>7</v>
      </c>
      <c r="IW9" s="47">
        <f t="shared" si="20"/>
        <v>8</v>
      </c>
      <c r="IX9" s="47">
        <f t="shared" si="20"/>
        <v>9</v>
      </c>
      <c r="IY9" s="47">
        <f t="shared" si="20"/>
        <v>10</v>
      </c>
      <c r="IZ9" s="47">
        <f t="shared" si="20"/>
        <v>11</v>
      </c>
      <c r="JA9" s="47">
        <f t="shared" si="20"/>
        <v>12</v>
      </c>
      <c r="JB9" s="47">
        <f t="shared" si="20"/>
        <v>13</v>
      </c>
      <c r="JC9" s="47">
        <f t="shared" si="20"/>
        <v>14</v>
      </c>
      <c r="JD9" s="47">
        <f t="shared" si="20"/>
        <v>15</v>
      </c>
      <c r="JE9" s="47">
        <f t="shared" si="20"/>
        <v>16</v>
      </c>
      <c r="JF9" s="47">
        <f t="shared" si="20"/>
        <v>17</v>
      </c>
      <c r="JG9" s="47">
        <f t="shared" si="20"/>
        <v>18</v>
      </c>
      <c r="JH9" s="47">
        <f t="shared" si="20"/>
        <v>19</v>
      </c>
      <c r="JI9" s="47">
        <f t="shared" si="20"/>
        <v>20</v>
      </c>
      <c r="JJ9" s="47">
        <f t="shared" si="20"/>
        <v>21</v>
      </c>
      <c r="JK9" s="47">
        <f t="shared" si="20"/>
        <v>22</v>
      </c>
      <c r="JL9" s="47">
        <f t="shared" si="20"/>
        <v>23</v>
      </c>
      <c r="JM9" s="47">
        <f t="shared" si="20"/>
        <v>24</v>
      </c>
      <c r="JN9" s="47">
        <f t="shared" si="20"/>
        <v>25</v>
      </c>
      <c r="JO9" s="47">
        <f t="shared" si="20"/>
        <v>26</v>
      </c>
      <c r="JP9" s="47">
        <f t="shared" si="20"/>
        <v>27</v>
      </c>
      <c r="JQ9" s="47">
        <f t="shared" si="20"/>
        <v>28</v>
      </c>
      <c r="JR9" s="47">
        <f t="shared" si="20"/>
        <v>29</v>
      </c>
      <c r="JS9" s="47">
        <f t="shared" si="20"/>
        <v>30</v>
      </c>
      <c r="JT9" s="48" t="str">
        <f t="shared" si="20"/>
        <v/>
      </c>
      <c r="JU9" s="46">
        <f>IF(AND((COLUMN()-1)&gt;31*(10-1),MONTH(DATE($A$4+INT((10+$A$3)/12),INT((COLUMN()-1)/31.001)+$A$3,ROUNDUP(MOD(COLUMN()-1,31.001),0)))=ROUNDUP(MOD($A$3+10-1,12.01),0)),ROUNDUP(MOD(COLUMN()-1,31.001),0),"")</f>
        <v>1</v>
      </c>
      <c r="JV9" s="47">
        <f t="shared" ref="JV9:KY9" si="21">IF(AND((COLUMN()-1)&gt;31*(10-1),MONTH(DATE($A$4+INT((10+$A$3)/12),INT((COLUMN()-1)/31.001)+$A$3,ROUNDUP(MOD(COLUMN()-1,31.001),0)))=ROUNDUP(MOD($A$3+10-1,12.01),0)),ROUNDUP(MOD(COLUMN()-1,31.001),0),"")</f>
        <v>2</v>
      </c>
      <c r="JW9" s="47">
        <f t="shared" si="21"/>
        <v>3</v>
      </c>
      <c r="JX9" s="47">
        <f t="shared" si="21"/>
        <v>4</v>
      </c>
      <c r="JY9" s="47">
        <f t="shared" si="21"/>
        <v>5</v>
      </c>
      <c r="JZ9" s="47">
        <f t="shared" si="21"/>
        <v>6</v>
      </c>
      <c r="KA9" s="47">
        <f t="shared" si="21"/>
        <v>7</v>
      </c>
      <c r="KB9" s="47">
        <f t="shared" si="21"/>
        <v>8</v>
      </c>
      <c r="KC9" s="47">
        <f t="shared" si="21"/>
        <v>9</v>
      </c>
      <c r="KD9" s="47">
        <f t="shared" si="21"/>
        <v>10</v>
      </c>
      <c r="KE9" s="47">
        <f t="shared" si="21"/>
        <v>11</v>
      </c>
      <c r="KF9" s="47">
        <f t="shared" si="21"/>
        <v>12</v>
      </c>
      <c r="KG9" s="47">
        <f t="shared" si="21"/>
        <v>13</v>
      </c>
      <c r="KH9" s="47">
        <f t="shared" si="21"/>
        <v>14</v>
      </c>
      <c r="KI9" s="47">
        <f t="shared" si="21"/>
        <v>15</v>
      </c>
      <c r="KJ9" s="47">
        <f t="shared" si="21"/>
        <v>16</v>
      </c>
      <c r="KK9" s="47">
        <f t="shared" si="21"/>
        <v>17</v>
      </c>
      <c r="KL9" s="47">
        <f t="shared" si="21"/>
        <v>18</v>
      </c>
      <c r="KM9" s="47">
        <f t="shared" si="21"/>
        <v>19</v>
      </c>
      <c r="KN9" s="47">
        <f t="shared" si="21"/>
        <v>20</v>
      </c>
      <c r="KO9" s="47">
        <f t="shared" si="21"/>
        <v>21</v>
      </c>
      <c r="KP9" s="47">
        <f t="shared" si="21"/>
        <v>22</v>
      </c>
      <c r="KQ9" s="47">
        <f t="shared" si="21"/>
        <v>23</v>
      </c>
      <c r="KR9" s="47">
        <f t="shared" si="21"/>
        <v>24</v>
      </c>
      <c r="KS9" s="47">
        <f t="shared" si="21"/>
        <v>25</v>
      </c>
      <c r="KT9" s="47">
        <f t="shared" si="21"/>
        <v>26</v>
      </c>
      <c r="KU9" s="47">
        <f t="shared" si="21"/>
        <v>27</v>
      </c>
      <c r="KV9" s="47">
        <f t="shared" si="21"/>
        <v>28</v>
      </c>
      <c r="KW9" s="47">
        <f t="shared" si="21"/>
        <v>29</v>
      </c>
      <c r="KX9" s="47">
        <f t="shared" si="21"/>
        <v>30</v>
      </c>
      <c r="KY9" s="49">
        <f t="shared" si="21"/>
        <v>31</v>
      </c>
      <c r="KZ9" s="46">
        <f>IF(AND((COLUMN()-1)&gt;31*(11-1),MONTH(DATE($A$4+INT((11+$A$3)/12),INT((COLUMN()-1)/31.001)+$A$3,ROUNDUP(MOD(COLUMN()-1,31.001),0)))=ROUNDUP(MOD($A$3+11-1,12.01),0)),ROUNDUP(MOD(COLUMN()-1,31.001),0),"")</f>
        <v>1</v>
      </c>
      <c r="LA9" s="47">
        <f t="shared" ref="LA9:MD9" si="22">IF(AND((COLUMN()-1)&gt;31*(11-1),MONTH(DATE($A$4+INT((11+$A$3)/12),INT((COLUMN()-1)/31.001)+$A$3,ROUNDUP(MOD(COLUMN()-1,31.001),0)))=ROUNDUP(MOD($A$3+11-1,12.01),0)),ROUNDUP(MOD(COLUMN()-1,31.001),0),"")</f>
        <v>2</v>
      </c>
      <c r="LB9" s="47">
        <f t="shared" si="22"/>
        <v>3</v>
      </c>
      <c r="LC9" s="47">
        <f t="shared" si="22"/>
        <v>4</v>
      </c>
      <c r="LD9" s="47">
        <f t="shared" si="22"/>
        <v>5</v>
      </c>
      <c r="LE9" s="47">
        <f t="shared" si="22"/>
        <v>6</v>
      </c>
      <c r="LF9" s="47">
        <f t="shared" si="22"/>
        <v>7</v>
      </c>
      <c r="LG9" s="47">
        <f t="shared" si="22"/>
        <v>8</v>
      </c>
      <c r="LH9" s="47">
        <f t="shared" si="22"/>
        <v>9</v>
      </c>
      <c r="LI9" s="47">
        <f t="shared" si="22"/>
        <v>10</v>
      </c>
      <c r="LJ9" s="47">
        <f t="shared" si="22"/>
        <v>11</v>
      </c>
      <c r="LK9" s="47">
        <f t="shared" si="22"/>
        <v>12</v>
      </c>
      <c r="LL9" s="47">
        <f t="shared" si="22"/>
        <v>13</v>
      </c>
      <c r="LM9" s="47">
        <f t="shared" si="22"/>
        <v>14</v>
      </c>
      <c r="LN9" s="47">
        <f t="shared" si="22"/>
        <v>15</v>
      </c>
      <c r="LO9" s="47">
        <f t="shared" si="22"/>
        <v>16</v>
      </c>
      <c r="LP9" s="47">
        <f t="shared" si="22"/>
        <v>17</v>
      </c>
      <c r="LQ9" s="47">
        <f t="shared" si="22"/>
        <v>18</v>
      </c>
      <c r="LR9" s="47">
        <f t="shared" si="22"/>
        <v>19</v>
      </c>
      <c r="LS9" s="47">
        <f t="shared" si="22"/>
        <v>20</v>
      </c>
      <c r="LT9" s="47">
        <f t="shared" si="22"/>
        <v>21</v>
      </c>
      <c r="LU9" s="47">
        <f t="shared" si="22"/>
        <v>22</v>
      </c>
      <c r="LV9" s="47">
        <f t="shared" si="22"/>
        <v>23</v>
      </c>
      <c r="LW9" s="47">
        <f t="shared" si="22"/>
        <v>24</v>
      </c>
      <c r="LX9" s="47">
        <f t="shared" si="22"/>
        <v>25</v>
      </c>
      <c r="LY9" s="47">
        <f t="shared" si="22"/>
        <v>26</v>
      </c>
      <c r="LZ9" s="47">
        <f t="shared" si="22"/>
        <v>27</v>
      </c>
      <c r="MA9" s="47">
        <f t="shared" si="22"/>
        <v>28</v>
      </c>
      <c r="MB9" s="47">
        <f t="shared" si="22"/>
        <v>29</v>
      </c>
      <c r="MC9" s="47">
        <f t="shared" si="22"/>
        <v>30</v>
      </c>
      <c r="MD9" s="48" t="str">
        <f t="shared" si="22"/>
        <v/>
      </c>
      <c r="ME9" s="46">
        <f>IF(AND((COLUMN()-1)&gt;31*(12-1),MONTH(DATE($A$4+INT((12+$A$3)/12),INT((COLUMN()-1)/31.001)+$A$3,ROUNDUP(MOD(COLUMN()-1,31.001),0)))=ROUNDUP(MOD($A$3+12-1,12.01),0)),ROUNDUP(MOD(COLUMN()-1,31.001),0),"")</f>
        <v>1</v>
      </c>
      <c r="MF9" s="47">
        <f t="shared" ref="MF9:NI9" si="23">IF(AND((COLUMN()-1)&gt;31*(12-1),MONTH(DATE($A$4+INT((12+$A$3)/12),INT((COLUMN()-1)/31.001)+$A$3,ROUNDUP(MOD(COLUMN()-1,31.001),0)))=ROUNDUP(MOD($A$3+12-1,12.01),0)),ROUNDUP(MOD(COLUMN()-1,31.001),0),"")</f>
        <v>2</v>
      </c>
      <c r="MG9" s="47">
        <f t="shared" si="23"/>
        <v>3</v>
      </c>
      <c r="MH9" s="47">
        <f t="shared" si="23"/>
        <v>4</v>
      </c>
      <c r="MI9" s="47">
        <f t="shared" si="23"/>
        <v>5</v>
      </c>
      <c r="MJ9" s="47">
        <f t="shared" si="23"/>
        <v>6</v>
      </c>
      <c r="MK9" s="47">
        <f t="shared" si="23"/>
        <v>7</v>
      </c>
      <c r="ML9" s="47">
        <f t="shared" si="23"/>
        <v>8</v>
      </c>
      <c r="MM9" s="47">
        <f t="shared" si="23"/>
        <v>9</v>
      </c>
      <c r="MN9" s="47">
        <f t="shared" si="23"/>
        <v>10</v>
      </c>
      <c r="MO9" s="47">
        <f t="shared" si="23"/>
        <v>11</v>
      </c>
      <c r="MP9" s="47">
        <f t="shared" si="23"/>
        <v>12</v>
      </c>
      <c r="MQ9" s="47">
        <f t="shared" si="23"/>
        <v>13</v>
      </c>
      <c r="MR9" s="47">
        <f t="shared" si="23"/>
        <v>14</v>
      </c>
      <c r="MS9" s="47">
        <f t="shared" si="23"/>
        <v>15</v>
      </c>
      <c r="MT9" s="47">
        <f t="shared" si="23"/>
        <v>16</v>
      </c>
      <c r="MU9" s="47">
        <f t="shared" si="23"/>
        <v>17</v>
      </c>
      <c r="MV9" s="47">
        <f t="shared" si="23"/>
        <v>18</v>
      </c>
      <c r="MW9" s="47">
        <f t="shared" si="23"/>
        <v>19</v>
      </c>
      <c r="MX9" s="47">
        <f t="shared" si="23"/>
        <v>20</v>
      </c>
      <c r="MY9" s="47">
        <f t="shared" si="23"/>
        <v>21</v>
      </c>
      <c r="MZ9" s="47">
        <f t="shared" si="23"/>
        <v>22</v>
      </c>
      <c r="NA9" s="47">
        <f t="shared" si="23"/>
        <v>23</v>
      </c>
      <c r="NB9" s="47">
        <f t="shared" si="23"/>
        <v>24</v>
      </c>
      <c r="NC9" s="47">
        <f t="shared" si="23"/>
        <v>25</v>
      </c>
      <c r="ND9" s="47">
        <f t="shared" si="23"/>
        <v>26</v>
      </c>
      <c r="NE9" s="47">
        <f t="shared" si="23"/>
        <v>27</v>
      </c>
      <c r="NF9" s="47">
        <f t="shared" si="23"/>
        <v>28</v>
      </c>
      <c r="NG9" s="47">
        <f t="shared" si="23"/>
        <v>29</v>
      </c>
      <c r="NH9" s="47">
        <f t="shared" si="23"/>
        <v>30</v>
      </c>
      <c r="NI9" s="48">
        <f t="shared" si="23"/>
        <v>31</v>
      </c>
    </row>
    <row r="10" spans="1:740" s="42" customFormat="1" x14ac:dyDescent="0.2">
      <c r="A10" s="50" t="s">
        <v>1</v>
      </c>
      <c r="B10" s="51" t="str">
        <f>IF(B$9="","",VLOOKUP(WEEKDAY(DATE($A$4,1+$A$3-1,B9),2),Auxiliar!$D$2:$E$8,2,0))</f>
        <v>Mar</v>
      </c>
      <c r="C10" s="52" t="str">
        <f>IF(C$9="","",VLOOKUP(WEEKDAY(DATE($A$4,1+$A$3-1,C9),2),Auxiliar!$D$2:$E$8,2,0))</f>
        <v>Mie</v>
      </c>
      <c r="D10" s="52" t="str">
        <f>IF(D$9="","",VLOOKUP(WEEKDAY(DATE($A$4,1+$A$3-1,D9),2),Auxiliar!$D$2:$E$8,2,0))</f>
        <v>Jue</v>
      </c>
      <c r="E10" s="52" t="str">
        <f>IF(E$9="","",VLOOKUP(WEEKDAY(DATE($A$4,1+$A$3-1,E9),2),Auxiliar!$D$2:$E$8,2,0))</f>
        <v>Vie</v>
      </c>
      <c r="F10" s="52" t="str">
        <f>IF(F$9="","",VLOOKUP(WEEKDAY(DATE($A$4,1+$A$3-1,F9),2),Auxiliar!$D$2:$E$8,2,0))</f>
        <v>Sab</v>
      </c>
      <c r="G10" s="52" t="str">
        <f>IF(G$9="","",VLOOKUP(WEEKDAY(DATE($A$4,1+$A$3-1,G9),2),Auxiliar!$D$2:$E$8,2,0))</f>
        <v>Dom</v>
      </c>
      <c r="H10" s="52" t="str">
        <f>IF(H$9="","",VLOOKUP(WEEKDAY(DATE($A$4,1+$A$3-1,H9),2),Auxiliar!$D$2:$E$8,2,0))</f>
        <v>Lun</v>
      </c>
      <c r="I10" s="52" t="str">
        <f>IF(I$9="","",VLOOKUP(WEEKDAY(DATE($A$4,1+$A$3-1,I9),2),Auxiliar!$D$2:$E$8,2,0))</f>
        <v>Mar</v>
      </c>
      <c r="J10" s="52" t="str">
        <f>IF(J$9="","",VLOOKUP(WEEKDAY(DATE($A$4,1+$A$3-1,J9),2),Auxiliar!$D$2:$E$8,2,0))</f>
        <v>Mie</v>
      </c>
      <c r="K10" s="52" t="str">
        <f>IF(K$9="","",VLOOKUP(WEEKDAY(DATE($A$4,1+$A$3-1,K9),2),Auxiliar!$D$2:$E$8,2,0))</f>
        <v>Jue</v>
      </c>
      <c r="L10" s="52" t="str">
        <f>IF(L$9="","",VLOOKUP(WEEKDAY(DATE($A$4,1+$A$3-1,L9),2),Auxiliar!$D$2:$E$8,2,0))</f>
        <v>Vie</v>
      </c>
      <c r="M10" s="52" t="str">
        <f>IF(M$9="","",VLOOKUP(WEEKDAY(DATE($A$4,1+$A$3-1,M9),2),Auxiliar!$D$2:$E$8,2,0))</f>
        <v>Sab</v>
      </c>
      <c r="N10" s="52" t="str">
        <f>IF(N$9="","",VLOOKUP(WEEKDAY(DATE($A$4,1+$A$3-1,N9),2),Auxiliar!$D$2:$E$8,2,0))</f>
        <v>Dom</v>
      </c>
      <c r="O10" s="52" t="str">
        <f>IF(O$9="","",VLOOKUP(WEEKDAY(DATE($A$4,1+$A$3-1,O9),2),Auxiliar!$D$2:$E$8,2,0))</f>
        <v>Lun</v>
      </c>
      <c r="P10" s="52" t="str">
        <f>IF(P$9="","",VLOOKUP(WEEKDAY(DATE($A$4,1+$A$3-1,P9),2),Auxiliar!$D$2:$E$8,2,0))</f>
        <v>Mar</v>
      </c>
      <c r="Q10" s="52" t="str">
        <f>IF(Q$9="","",VLOOKUP(WEEKDAY(DATE($A$4,1+$A$3-1,Q9),2),Auxiliar!$D$2:$E$8,2,0))</f>
        <v>Mie</v>
      </c>
      <c r="R10" s="52" t="str">
        <f>IF(R$9="","",VLOOKUP(WEEKDAY(DATE($A$4,1+$A$3-1,R9),2),Auxiliar!$D$2:$E$8,2,0))</f>
        <v>Jue</v>
      </c>
      <c r="S10" s="52" t="str">
        <f>IF(S$9="","",VLOOKUP(WEEKDAY(DATE($A$4,1+$A$3-1,S9),2),Auxiliar!$D$2:$E$8,2,0))</f>
        <v>Vie</v>
      </c>
      <c r="T10" s="52" t="str">
        <f>IF(T$9="","",VLOOKUP(WEEKDAY(DATE($A$4,1+$A$3-1,T9),2),Auxiliar!$D$2:$E$8,2,0))</f>
        <v>Sab</v>
      </c>
      <c r="U10" s="52" t="str">
        <f>IF(U$9="","",VLOOKUP(WEEKDAY(DATE($A$4,1+$A$3-1,U9),2),Auxiliar!$D$2:$E$8,2,0))</f>
        <v>Dom</v>
      </c>
      <c r="V10" s="52" t="str">
        <f>IF(V$9="","",VLOOKUP(WEEKDAY(DATE($A$4,1+$A$3-1,V9),2),Auxiliar!$D$2:$E$8,2,0))</f>
        <v>Lun</v>
      </c>
      <c r="W10" s="52" t="str">
        <f>IF(W$9="","",VLOOKUP(WEEKDAY(DATE($A$4,1+$A$3-1,W9),2),Auxiliar!$D$2:$E$8,2,0))</f>
        <v>Mar</v>
      </c>
      <c r="X10" s="52" t="str">
        <f>IF(X$9="","",VLOOKUP(WEEKDAY(DATE($A$4,1+$A$3-1,X9),2),Auxiliar!$D$2:$E$8,2,0))</f>
        <v>Mie</v>
      </c>
      <c r="Y10" s="52" t="str">
        <f>IF(Y$9="","",VLOOKUP(WEEKDAY(DATE($A$4,1+$A$3-1,Y9),2),Auxiliar!$D$2:$E$8,2,0))</f>
        <v>Jue</v>
      </c>
      <c r="Z10" s="52" t="str">
        <f>IF(Z$9="","",VLOOKUP(WEEKDAY(DATE($A$4,1+$A$3-1,Z9),2),Auxiliar!$D$2:$E$8,2,0))</f>
        <v>Vie</v>
      </c>
      <c r="AA10" s="52" t="str">
        <f>IF(AA$9="","",VLOOKUP(WEEKDAY(DATE($A$4,1+$A$3-1,AA9),2),Auxiliar!$D$2:$E$8,2,0))</f>
        <v>Sab</v>
      </c>
      <c r="AB10" s="52" t="str">
        <f>IF(AB$9="","",VLOOKUP(WEEKDAY(DATE($A$4,1+$A$3-1,AB9),2),Auxiliar!$D$2:$E$8,2,0))</f>
        <v>Dom</v>
      </c>
      <c r="AC10" s="52" t="str">
        <f>IF(AC$9="","",VLOOKUP(WEEKDAY(DATE($A$4,1+$A$3-1,AC9),2),Auxiliar!$D$2:$E$8,2,0))</f>
        <v>Lun</v>
      </c>
      <c r="AD10" s="52" t="str">
        <f>IF(AD$9="","",VLOOKUP(WEEKDAY(DATE($A$4,1+$A$3-1,AD9),2),Auxiliar!$D$2:$E$8,2,0))</f>
        <v>Mar</v>
      </c>
      <c r="AE10" s="52" t="str">
        <f>IF(AE$9="","",VLOOKUP(WEEKDAY(DATE($A$4,1+$A$3-1,AE9),2),Auxiliar!$D$2:$E$8,2,0))</f>
        <v>Mie</v>
      </c>
      <c r="AF10" s="53" t="str">
        <f>IF(AF$9="","",VLOOKUP(WEEKDAY(DATE($A$4,1+$A$3-1,AF9),2),Auxiliar!$D$2:$E$8,2,0))</f>
        <v>Jue</v>
      </c>
      <c r="AG10" s="51" t="str">
        <f>IF(AG$9="","",VLOOKUP(WEEKDAY(DATE($A$4,2+$A$3-1,AG9),2),Auxiliar!$D$2:$E$8,2,0))</f>
        <v>Vie</v>
      </c>
      <c r="AH10" s="52" t="str">
        <f>IF(AH$9="","",VLOOKUP(WEEKDAY(DATE($A$4,2+$A$3-1,AH9),2),Auxiliar!$D$2:$E$8,2,0))</f>
        <v>Sab</v>
      </c>
      <c r="AI10" s="52" t="str">
        <f>IF(AI$9="","",VLOOKUP(WEEKDAY(DATE($A$4,2+$A$3-1,AI9),2),Auxiliar!$D$2:$E$8,2,0))</f>
        <v>Dom</v>
      </c>
      <c r="AJ10" s="52" t="str">
        <f>IF(AJ$9="","",VLOOKUP(WEEKDAY(DATE($A$4,2+$A$3-1,AJ9),2),Auxiliar!$D$2:$E$8,2,0))</f>
        <v>Lun</v>
      </c>
      <c r="AK10" s="52" t="str">
        <f>IF(AK$9="","",VLOOKUP(WEEKDAY(DATE($A$4,2+$A$3-1,AK9),2),Auxiliar!$D$2:$E$8,2,0))</f>
        <v>Mar</v>
      </c>
      <c r="AL10" s="52" t="str">
        <f>IF(AL$9="","",VLOOKUP(WEEKDAY(DATE($A$4,2+$A$3-1,AL9),2),Auxiliar!$D$2:$E$8,2,0))</f>
        <v>Mie</v>
      </c>
      <c r="AM10" s="52" t="str">
        <f>IF(AM$9="","",VLOOKUP(WEEKDAY(DATE($A$4,2+$A$3-1,AM9),2),Auxiliar!$D$2:$E$8,2,0))</f>
        <v>Jue</v>
      </c>
      <c r="AN10" s="52" t="str">
        <f>IF(AN$9="","",VLOOKUP(WEEKDAY(DATE($A$4,2+$A$3-1,AN9),2),Auxiliar!$D$2:$E$8,2,0))</f>
        <v>Vie</v>
      </c>
      <c r="AO10" s="52" t="str">
        <f>IF(AO$9="","",VLOOKUP(WEEKDAY(DATE($A$4,2+$A$3-1,AO9),2),Auxiliar!$D$2:$E$8,2,0))</f>
        <v>Sab</v>
      </c>
      <c r="AP10" s="52" t="str">
        <f>IF(AP$9="","",VLOOKUP(WEEKDAY(DATE($A$4,2+$A$3-1,AP9),2),Auxiliar!$D$2:$E$8,2,0))</f>
        <v>Dom</v>
      </c>
      <c r="AQ10" s="52" t="str">
        <f>IF(AQ$9="","",VLOOKUP(WEEKDAY(DATE($A$4,2+$A$3-1,AQ9),2),Auxiliar!$D$2:$E$8,2,0))</f>
        <v>Lun</v>
      </c>
      <c r="AR10" s="52" t="str">
        <f>IF(AR$9="","",VLOOKUP(WEEKDAY(DATE($A$4,2+$A$3-1,AR9),2),Auxiliar!$D$2:$E$8,2,0))</f>
        <v>Mar</v>
      </c>
      <c r="AS10" s="52" t="str">
        <f>IF(AS$9="","",VLOOKUP(WEEKDAY(DATE($A$4,2+$A$3-1,AS9),2),Auxiliar!$D$2:$E$8,2,0))</f>
        <v>Mie</v>
      </c>
      <c r="AT10" s="52" t="str">
        <f>IF(AT$9="","",VLOOKUP(WEEKDAY(DATE($A$4,2+$A$3-1,AT9),2),Auxiliar!$D$2:$E$8,2,0))</f>
        <v>Jue</v>
      </c>
      <c r="AU10" s="52" t="str">
        <f>IF(AU$9="","",VLOOKUP(WEEKDAY(DATE($A$4,2+$A$3-1,AU9),2),Auxiliar!$D$2:$E$8,2,0))</f>
        <v>Vie</v>
      </c>
      <c r="AV10" s="52" t="str">
        <f>IF(AV$9="","",VLOOKUP(WEEKDAY(DATE($A$4,2+$A$3-1,AV9),2),Auxiliar!$D$2:$E$8,2,0))</f>
        <v>Sab</v>
      </c>
      <c r="AW10" s="52" t="str">
        <f>IF(AW$9="","",VLOOKUP(WEEKDAY(DATE($A$4,2+$A$3-1,AW9),2),Auxiliar!$D$2:$E$8,2,0))</f>
        <v>Dom</v>
      </c>
      <c r="AX10" s="52" t="str">
        <f>IF(AX$9="","",VLOOKUP(WEEKDAY(DATE($A$4,2+$A$3-1,AX9),2),Auxiliar!$D$2:$E$8,2,0))</f>
        <v>Lun</v>
      </c>
      <c r="AY10" s="52" t="str">
        <f>IF(AY$9="","",VLOOKUP(WEEKDAY(DATE($A$4,2+$A$3-1,AY9),2),Auxiliar!$D$2:$E$8,2,0))</f>
        <v>Mar</v>
      </c>
      <c r="AZ10" s="52" t="str">
        <f>IF(AZ$9="","",VLOOKUP(WEEKDAY(DATE($A$4,2+$A$3-1,AZ9),2),Auxiliar!$D$2:$E$8,2,0))</f>
        <v>Mie</v>
      </c>
      <c r="BA10" s="52" t="str">
        <f>IF(BA$9="","",VLOOKUP(WEEKDAY(DATE($A$4,2+$A$3-1,BA9),2),Auxiliar!$D$2:$E$8,2,0))</f>
        <v>Jue</v>
      </c>
      <c r="BB10" s="52" t="str">
        <f>IF(BB$9="","",VLOOKUP(WEEKDAY(DATE($A$4,2+$A$3-1,BB9),2),Auxiliar!$D$2:$E$8,2,0))</f>
        <v>Vie</v>
      </c>
      <c r="BC10" s="52" t="str">
        <f>IF(BC$9="","",VLOOKUP(WEEKDAY(DATE($A$4,2+$A$3-1,BC9),2),Auxiliar!$D$2:$E$8,2,0))</f>
        <v>Sab</v>
      </c>
      <c r="BD10" s="52" t="str">
        <f>IF(BD$9="","",VLOOKUP(WEEKDAY(DATE($A$4,2+$A$3-1,BD9),2),Auxiliar!$D$2:$E$8,2,0))</f>
        <v>Dom</v>
      </c>
      <c r="BE10" s="52" t="str">
        <f>IF(BE$9="","",VLOOKUP(WEEKDAY(DATE($A$4,2+$A$3-1,BE9),2),Auxiliar!$D$2:$E$8,2,0))</f>
        <v>Lun</v>
      </c>
      <c r="BF10" s="52" t="str">
        <f>IF(BF$9="","",VLOOKUP(WEEKDAY(DATE($A$4,2+$A$3-1,BF9),2),Auxiliar!$D$2:$E$8,2,0))</f>
        <v>Mar</v>
      </c>
      <c r="BG10" s="52" t="str">
        <f>IF(BG$9="","",VLOOKUP(WEEKDAY(DATE($A$4,2+$A$3-1,BG9),2),Auxiliar!$D$2:$E$8,2,0))</f>
        <v>Mie</v>
      </c>
      <c r="BH10" s="52" t="str">
        <f>IF(BH$9="","",VLOOKUP(WEEKDAY(DATE($A$4,2+$A$3-1,BH9),2),Auxiliar!$D$2:$E$8,2,0))</f>
        <v>Jue</v>
      </c>
      <c r="BI10" s="52" t="str">
        <f>IF(BI$9="","",VLOOKUP(WEEKDAY(DATE($A$4,2+$A$3-1,BI9),2),Auxiliar!$D$2:$E$8,2,0))</f>
        <v/>
      </c>
      <c r="BJ10" s="52" t="str">
        <f>IF(BJ$9="","",VLOOKUP(WEEKDAY(DATE($A$4,2+$A$3-1,BJ9),2),Auxiliar!$D$2:$E$8,2,0))</f>
        <v/>
      </c>
      <c r="BK10" s="53" t="str">
        <f>IF(BK$9="","",VLOOKUP(WEEKDAY(DATE($A$4,2+$A$3-1,BK9),2),Auxiliar!$D$2:$E$8,2,0))</f>
        <v/>
      </c>
      <c r="BL10" s="51" t="str">
        <f>IF(OR(MOD($A$4,400)=0,AND(MOD($A$4,4)=0,MOD($A$4,100)&lt;&gt;0)),IF(BL$9="","",VLOOKUP(WEEKDAY(DATE($A$4,3+$A$3-1,BL9),2),Auxiliar!$D$2:$E$8,2,0)),IF(BL$9="","",VLOOKUP(WEEKDAY(DATE($A$4,3+$A$3-1,BL9),2),Auxiliar!$D$2:$E$8,2,0)))</f>
        <v>Vie</v>
      </c>
      <c r="BM10" s="52" t="str">
        <f>IF(OR(MOD($A$4,400)=0,AND(MOD($A$4,4)=0,MOD($A$4,100)&lt;&gt;0)),IF(BM$9="","",VLOOKUP(WEEKDAY(DATE($A$4,3+$A$3-1,BM9),2),Auxiliar!$D$2:$E$8,2,0)),IF(BM$9="","",VLOOKUP(WEEKDAY(DATE($A$4,3+$A$3-1,BM9),2),Auxiliar!$D$2:$E$8,2,0)))</f>
        <v>Sab</v>
      </c>
      <c r="BN10" s="52" t="str">
        <f>IF(OR(MOD($A$4,400)=0,AND(MOD($A$4,4)=0,MOD($A$4,100)&lt;&gt;0)),IF(BN$9="","",VLOOKUP(WEEKDAY(DATE($A$4,3+$A$3-1,BN9),2),Auxiliar!$D$2:$E$8,2,0)),IF(BN$9="","",VLOOKUP(WEEKDAY(DATE($A$4,3+$A$3-1,BN9),2),Auxiliar!$D$2:$E$8,2,0)))</f>
        <v>Dom</v>
      </c>
      <c r="BO10" s="52" t="str">
        <f>IF(OR(MOD($A$4,400)=0,AND(MOD($A$4,4)=0,MOD($A$4,100)&lt;&gt;0)),IF(BO$9="","",VLOOKUP(WEEKDAY(DATE($A$4,3+$A$3-1,BO9),2),Auxiliar!$D$2:$E$8,2,0)),IF(BO$9="","",VLOOKUP(WEEKDAY(DATE($A$4,3+$A$3-1,BO9),2),Auxiliar!$D$2:$E$8,2,0)))</f>
        <v>Lun</v>
      </c>
      <c r="BP10" s="52" t="str">
        <f>IF(OR(MOD($A$4,400)=0,AND(MOD($A$4,4)=0,MOD($A$4,100)&lt;&gt;0)),IF(BP$9="","",VLOOKUP(WEEKDAY(DATE($A$4,3+$A$3-1,BP9),2),Auxiliar!$D$2:$E$8,2,0)),IF(BP$9="","",VLOOKUP(WEEKDAY(DATE($A$4,3+$A$3-1,BP9),2),Auxiliar!$D$2:$E$8,2,0)))</f>
        <v>Mar</v>
      </c>
      <c r="BQ10" s="52" t="str">
        <f>IF(OR(MOD($A$4,400)=0,AND(MOD($A$4,4)=0,MOD($A$4,100)&lt;&gt;0)),IF(BQ$9="","",VLOOKUP(WEEKDAY(DATE($A$4,3+$A$3-1,BQ9),2),Auxiliar!$D$2:$E$8,2,0)),IF(BQ$9="","",VLOOKUP(WEEKDAY(DATE($A$4,3+$A$3-1,BQ9),2),Auxiliar!$D$2:$E$8,2,0)))</f>
        <v>Mie</v>
      </c>
      <c r="BR10" s="52" t="str">
        <f>IF(OR(MOD($A$4,400)=0,AND(MOD($A$4,4)=0,MOD($A$4,100)&lt;&gt;0)),IF(BR$9="","",VLOOKUP(WEEKDAY(DATE($A$4,3+$A$3-1,BR9),2),Auxiliar!$D$2:$E$8,2,0)),IF(BR$9="","",VLOOKUP(WEEKDAY(DATE($A$4,3+$A$3-1,BR9),2),Auxiliar!$D$2:$E$8,2,0)))</f>
        <v>Jue</v>
      </c>
      <c r="BS10" s="52" t="str">
        <f>IF(OR(MOD($A$4,400)=0,AND(MOD($A$4,4)=0,MOD($A$4,100)&lt;&gt;0)),IF(BS$9="","",VLOOKUP(WEEKDAY(DATE($A$4,3+$A$3-1,BS9),2),Auxiliar!$D$2:$E$8,2,0)),IF(BS$9="","",VLOOKUP(WEEKDAY(DATE($A$4,3+$A$3-1,BS9),2),Auxiliar!$D$2:$E$8,2,0)))</f>
        <v>Vie</v>
      </c>
      <c r="BT10" s="52" t="str">
        <f>IF(OR(MOD($A$4,400)=0,AND(MOD($A$4,4)=0,MOD($A$4,100)&lt;&gt;0)),IF(BT$9="","",VLOOKUP(WEEKDAY(DATE($A$4,3+$A$3-1,BT9),2),Auxiliar!$D$2:$E$8,2,0)),IF(BT$9="","",VLOOKUP(WEEKDAY(DATE($A$4,3+$A$3-1,BT9),2),Auxiliar!$D$2:$E$8,2,0)))</f>
        <v>Sab</v>
      </c>
      <c r="BU10" s="52" t="str">
        <f>IF(OR(MOD($A$4,400)=0,AND(MOD($A$4,4)=0,MOD($A$4,100)&lt;&gt;0)),IF(BU$9="","",VLOOKUP(WEEKDAY(DATE($A$4,3+$A$3-1,BU9),2),Auxiliar!$D$2:$E$8,2,0)),IF(BU$9="","",VLOOKUP(WEEKDAY(DATE($A$4,3+$A$3-1,BU9),2),Auxiliar!$D$2:$E$8,2,0)))</f>
        <v>Dom</v>
      </c>
      <c r="BV10" s="52" t="str">
        <f>IF(OR(MOD($A$4,400)=0,AND(MOD($A$4,4)=0,MOD($A$4,100)&lt;&gt;0)),IF(BV$9="","",VLOOKUP(WEEKDAY(DATE($A$4,3+$A$3-1,BV9),2),Auxiliar!$D$2:$E$8,2,0)),IF(BV$9="","",VLOOKUP(WEEKDAY(DATE($A$4,3+$A$3-1,BV9),2),Auxiliar!$D$2:$E$8,2,0)))</f>
        <v>Lun</v>
      </c>
      <c r="BW10" s="52" t="str">
        <f>IF(OR(MOD($A$4,400)=0,AND(MOD($A$4,4)=0,MOD($A$4,100)&lt;&gt;0)),IF(BW$9="","",VLOOKUP(WEEKDAY(DATE($A$4,3+$A$3-1,BW9),2),Auxiliar!$D$2:$E$8,2,0)),IF(BW$9="","",VLOOKUP(WEEKDAY(DATE($A$4,3+$A$3-1,BW9),2),Auxiliar!$D$2:$E$8,2,0)))</f>
        <v>Mar</v>
      </c>
      <c r="BX10" s="52" t="str">
        <f>IF(OR(MOD($A$4,400)=0,AND(MOD($A$4,4)=0,MOD($A$4,100)&lt;&gt;0)),IF(BX$9="","",VLOOKUP(WEEKDAY(DATE($A$4,3+$A$3-1,BX9),2),Auxiliar!$D$2:$E$8,2,0)),IF(BX$9="","",VLOOKUP(WEEKDAY(DATE($A$4,3+$A$3-1,BX9),2),Auxiliar!$D$2:$E$8,2,0)))</f>
        <v>Mie</v>
      </c>
      <c r="BY10" s="52" t="str">
        <f>IF(OR(MOD($A$4,400)=0,AND(MOD($A$4,4)=0,MOD($A$4,100)&lt;&gt;0)),IF(BY$9="","",VLOOKUP(WEEKDAY(DATE($A$4,3+$A$3-1,BY9),2),Auxiliar!$D$2:$E$8,2,0)),IF(BY$9="","",VLOOKUP(WEEKDAY(DATE($A$4,3+$A$3-1,BY9),2),Auxiliar!$D$2:$E$8,2,0)))</f>
        <v>Jue</v>
      </c>
      <c r="BZ10" s="52" t="str">
        <f>IF(OR(MOD($A$4,400)=0,AND(MOD($A$4,4)=0,MOD($A$4,100)&lt;&gt;0)),IF(BZ$9="","",VLOOKUP(WEEKDAY(DATE($A$4,3+$A$3-1,BZ9),2),Auxiliar!$D$2:$E$8,2,0)),IF(BZ$9="","",VLOOKUP(WEEKDAY(DATE($A$4,3+$A$3-1,BZ9),2),Auxiliar!$D$2:$E$8,2,0)))</f>
        <v>Vie</v>
      </c>
      <c r="CA10" s="52" t="str">
        <f>IF(OR(MOD($A$4,400)=0,AND(MOD($A$4,4)=0,MOD($A$4,100)&lt;&gt;0)),IF(CA$9="","",VLOOKUP(WEEKDAY(DATE($A$4,3+$A$3-1,CA9),2),Auxiliar!$D$2:$E$8,2,0)),IF(CA$9="","",VLOOKUP(WEEKDAY(DATE($A$4,3+$A$3-1,CA9),2),Auxiliar!$D$2:$E$8,2,0)))</f>
        <v>Sab</v>
      </c>
      <c r="CB10" s="52" t="str">
        <f>IF(OR(MOD($A$4,400)=0,AND(MOD($A$4,4)=0,MOD($A$4,100)&lt;&gt;0)),IF(CB$9="","",VLOOKUP(WEEKDAY(DATE($A$4,3+$A$3-1,CB9),2),Auxiliar!$D$2:$E$8,2,0)),IF(CB$9="","",VLOOKUP(WEEKDAY(DATE($A$4,3+$A$3-1,CB9),2),Auxiliar!$D$2:$E$8,2,0)))</f>
        <v>Dom</v>
      </c>
      <c r="CC10" s="52" t="str">
        <f>IF(OR(MOD($A$4,400)=0,AND(MOD($A$4,4)=0,MOD($A$4,100)&lt;&gt;0)),IF(CC$9="","",VLOOKUP(WEEKDAY(DATE($A$4,3+$A$3-1,CC9),2),Auxiliar!$D$2:$E$8,2,0)),IF(CC$9="","",VLOOKUP(WEEKDAY(DATE($A$4,3+$A$3-1,CC9),2),Auxiliar!$D$2:$E$8,2,0)))</f>
        <v>Lun</v>
      </c>
      <c r="CD10" s="52" t="str">
        <f>IF(OR(MOD($A$4,400)=0,AND(MOD($A$4,4)=0,MOD($A$4,100)&lt;&gt;0)),IF(CD$9="","",VLOOKUP(WEEKDAY(DATE($A$4,3+$A$3-1,CD9),2),Auxiliar!$D$2:$E$8,2,0)),IF(CD$9="","",VLOOKUP(WEEKDAY(DATE($A$4,3+$A$3-1,CD9),2),Auxiliar!$D$2:$E$8,2,0)))</f>
        <v>Mar</v>
      </c>
      <c r="CE10" s="52" t="str">
        <f>IF(OR(MOD($A$4,400)=0,AND(MOD($A$4,4)=0,MOD($A$4,100)&lt;&gt;0)),IF(CE$9="","",VLOOKUP(WEEKDAY(DATE($A$4,3+$A$3-1,CE9),2),Auxiliar!$D$2:$E$8,2,0)),IF(CE$9="","",VLOOKUP(WEEKDAY(DATE($A$4,3+$A$3-1,CE9),2),Auxiliar!$D$2:$E$8,2,0)))</f>
        <v>Mie</v>
      </c>
      <c r="CF10" s="52" t="str">
        <f>IF(OR(MOD($A$4,400)=0,AND(MOD($A$4,4)=0,MOD($A$4,100)&lt;&gt;0)),IF(CF$9="","",VLOOKUP(WEEKDAY(DATE($A$4,3+$A$3-1,CF9),2),Auxiliar!$D$2:$E$8,2,0)),IF(CF$9="","",VLOOKUP(WEEKDAY(DATE($A$4,3+$A$3-1,CF9),2),Auxiliar!$D$2:$E$8,2,0)))</f>
        <v>Jue</v>
      </c>
      <c r="CG10" s="52" t="str">
        <f>IF(OR(MOD($A$4,400)=0,AND(MOD($A$4,4)=0,MOD($A$4,100)&lt;&gt;0)),IF(CG$9="","",VLOOKUP(WEEKDAY(DATE($A$4,3+$A$3-1,CG9),2),Auxiliar!$D$2:$E$8,2,0)),IF(CG$9="","",VLOOKUP(WEEKDAY(DATE($A$4,3+$A$3-1,CG9),2),Auxiliar!$D$2:$E$8,2,0)))</f>
        <v>Vie</v>
      </c>
      <c r="CH10" s="52" t="str">
        <f>IF(OR(MOD($A$4,400)=0,AND(MOD($A$4,4)=0,MOD($A$4,100)&lt;&gt;0)),IF(CH$9="","",VLOOKUP(WEEKDAY(DATE($A$4,3+$A$3-1,CH9),2),Auxiliar!$D$2:$E$8,2,0)),IF(CH$9="","",VLOOKUP(WEEKDAY(DATE($A$4,3+$A$3-1,CH9),2),Auxiliar!$D$2:$E$8,2,0)))</f>
        <v>Sab</v>
      </c>
      <c r="CI10" s="52" t="str">
        <f>IF(OR(MOD($A$4,400)=0,AND(MOD($A$4,4)=0,MOD($A$4,100)&lt;&gt;0)),IF(CI$9="","",VLOOKUP(WEEKDAY(DATE($A$4,3+$A$3-1,CI9),2),Auxiliar!$D$2:$E$8,2,0)),IF(CI$9="","",VLOOKUP(WEEKDAY(DATE($A$4,3+$A$3-1,CI9),2),Auxiliar!$D$2:$E$8,2,0)))</f>
        <v>Dom</v>
      </c>
      <c r="CJ10" s="52" t="str">
        <f>IF(OR(MOD($A$4,400)=0,AND(MOD($A$4,4)=0,MOD($A$4,100)&lt;&gt;0)),IF(CJ$9="","",VLOOKUP(WEEKDAY(DATE($A$4,3+$A$3-1,CJ9),2),Auxiliar!$D$2:$E$8,2,0)),IF(CJ$9="","",VLOOKUP(WEEKDAY(DATE($A$4,3+$A$3-1,CJ9),2),Auxiliar!$D$2:$E$8,2,0)))</f>
        <v>Lun</v>
      </c>
      <c r="CK10" s="52" t="str">
        <f>IF(OR(MOD($A$4,400)=0,AND(MOD($A$4,4)=0,MOD($A$4,100)&lt;&gt;0)),IF(CK$9="","",VLOOKUP(WEEKDAY(DATE($A$4,3+$A$3-1,CK9),2),Auxiliar!$D$2:$E$8,2,0)),IF(CK$9="","",VLOOKUP(WEEKDAY(DATE($A$4,3+$A$3-1,CK9),2),Auxiliar!$D$2:$E$8,2,0)))</f>
        <v>Mar</v>
      </c>
      <c r="CL10" s="52" t="str">
        <f>IF(OR(MOD($A$4,400)=0,AND(MOD($A$4,4)=0,MOD($A$4,100)&lt;&gt;0)),IF(CL$9="","",VLOOKUP(WEEKDAY(DATE($A$4,3+$A$3-1,CL9),2),Auxiliar!$D$2:$E$8,2,0)),IF(CL$9="","",VLOOKUP(WEEKDAY(DATE($A$4,3+$A$3-1,CL9),2),Auxiliar!$D$2:$E$8,2,0)))</f>
        <v>Mie</v>
      </c>
      <c r="CM10" s="52" t="str">
        <f>IF(OR(MOD($A$4,400)=0,AND(MOD($A$4,4)=0,MOD($A$4,100)&lt;&gt;0)),IF(CM$9="","",VLOOKUP(WEEKDAY(DATE($A$4,3+$A$3-1,CM9),2),Auxiliar!$D$2:$E$8,2,0)),IF(CM$9="","",VLOOKUP(WEEKDAY(DATE($A$4,3+$A$3-1,CM9),2),Auxiliar!$D$2:$E$8,2,0)))</f>
        <v>Jue</v>
      </c>
      <c r="CN10" s="52" t="str">
        <f>IF(OR(MOD($A$4,400)=0,AND(MOD($A$4,4)=0,MOD($A$4,100)&lt;&gt;0)),IF(CN$9="","",VLOOKUP(WEEKDAY(DATE($A$4,3+$A$3-1,CN9),2),Auxiliar!$D$2:$E$8,2,0)),IF(CN$9="","",VLOOKUP(WEEKDAY(DATE($A$4,3+$A$3-1,CN9),2),Auxiliar!$D$2:$E$8,2,0)))</f>
        <v>Vie</v>
      </c>
      <c r="CO10" s="52" t="str">
        <f>IF(OR(MOD($A$4,400)=0,AND(MOD($A$4,4)=0,MOD($A$4,100)&lt;&gt;0)),IF(CO$9="","",VLOOKUP(WEEKDAY(DATE($A$4,3+$A$3-1,CO9),2),Auxiliar!$D$2:$E$8,2,0)),IF(CO$9="","",VLOOKUP(WEEKDAY(DATE($A$4,3+$A$3-1,CO9),2),Auxiliar!$D$2:$E$8,2,0)))</f>
        <v>Sab</v>
      </c>
      <c r="CP10" s="53" t="str">
        <f>IF(OR(MOD($A$4,400)=0,AND(MOD($A$4,4)=0,MOD($A$4,100)&lt;&gt;0)),IF(CP$9="","",VLOOKUP(WEEKDAY(DATE($A$4,3+$A$3-1,CP9),2),Auxiliar!$D$2:$E$8,2,0)),IF(CP$9="","",VLOOKUP(WEEKDAY(DATE($A$4,3+$A$3-1,CP9),2),Auxiliar!$D$2:$E$8,2,0)))</f>
        <v>Dom</v>
      </c>
      <c r="CQ10" s="51" t="str">
        <f>IF(OR(MOD($A$4,400)=0,AND(MOD($A$4,4)=0,MOD($A$4,100)&lt;&gt;0)),IF(CQ$9="","",VLOOKUP(WEEKDAY(DATE($A$4,4+$A$3-1,CQ9),2),Auxiliar!$D$2:$E$8,2,0)),IF(CQ$9="","",VLOOKUP(WEEKDAY(DATE($A$4,4+$A$3-1,CQ9),2),Auxiliar!$D$2:$E$8,2,0)))</f>
        <v>Lun</v>
      </c>
      <c r="CR10" s="52" t="str">
        <f>IF(OR(MOD($A$4,400)=0,AND(MOD($A$4,4)=0,MOD($A$4,100)&lt;&gt;0)),IF(CR$9="","",VLOOKUP(WEEKDAY(DATE($A$4,4+$A$3-1,CR9),2),Auxiliar!$D$2:$E$8,2,0)),IF(CR$9="","",VLOOKUP(WEEKDAY(DATE($A$4,4+$A$3-1,CR9),2),Auxiliar!$D$2:$E$8,2,0)))</f>
        <v>Mar</v>
      </c>
      <c r="CS10" s="52" t="str">
        <f>IF(OR(MOD($A$4,400)=0,AND(MOD($A$4,4)=0,MOD($A$4,100)&lt;&gt;0)),IF(CS$9="","",VLOOKUP(WEEKDAY(DATE($A$4,4+$A$3-1,CS9),2),Auxiliar!$D$2:$E$8,2,0)),IF(CS$9="","",VLOOKUP(WEEKDAY(DATE($A$4,4+$A$3-1,CS9),2),Auxiliar!$D$2:$E$8,2,0)))</f>
        <v>Mie</v>
      </c>
      <c r="CT10" s="52" t="str">
        <f>IF(OR(MOD($A$4,400)=0,AND(MOD($A$4,4)=0,MOD($A$4,100)&lt;&gt;0)),IF(CT$9="","",VLOOKUP(WEEKDAY(DATE($A$4,4+$A$3-1,CT9),2),Auxiliar!$D$2:$E$8,2,0)),IF(CT$9="","",VLOOKUP(WEEKDAY(DATE($A$4,4+$A$3-1,CT9),2),Auxiliar!$D$2:$E$8,2,0)))</f>
        <v>Jue</v>
      </c>
      <c r="CU10" s="52" t="str">
        <f>IF(OR(MOD($A$4,400)=0,AND(MOD($A$4,4)=0,MOD($A$4,100)&lt;&gt;0)),IF(CU$9="","",VLOOKUP(WEEKDAY(DATE($A$4,4+$A$3-1,CU9),2),Auxiliar!$D$2:$E$8,2,0)),IF(CU$9="","",VLOOKUP(WEEKDAY(DATE($A$4,4+$A$3-1,CU9),2),Auxiliar!$D$2:$E$8,2,0)))</f>
        <v>Vie</v>
      </c>
      <c r="CV10" s="52" t="str">
        <f>IF(OR(MOD($A$4,400)=0,AND(MOD($A$4,4)=0,MOD($A$4,100)&lt;&gt;0)),IF(CV$9="","",VLOOKUP(WEEKDAY(DATE($A$4,4+$A$3-1,CV9),2),Auxiliar!$D$2:$E$8,2,0)),IF(CV$9="","",VLOOKUP(WEEKDAY(DATE($A$4,4+$A$3-1,CV9),2),Auxiliar!$D$2:$E$8,2,0)))</f>
        <v>Sab</v>
      </c>
      <c r="CW10" s="52" t="str">
        <f>IF(OR(MOD($A$4,400)=0,AND(MOD($A$4,4)=0,MOD($A$4,100)&lt;&gt;0)),IF(CW$9="","",VLOOKUP(WEEKDAY(DATE($A$4,4+$A$3-1,CW9),2),Auxiliar!$D$2:$E$8,2,0)),IF(CW$9="","",VLOOKUP(WEEKDAY(DATE($A$4,4+$A$3-1,CW9),2),Auxiliar!$D$2:$E$8,2,0)))</f>
        <v>Dom</v>
      </c>
      <c r="CX10" s="52" t="str">
        <f>IF(OR(MOD($A$4,400)=0,AND(MOD($A$4,4)=0,MOD($A$4,100)&lt;&gt;0)),IF(CX$9="","",VLOOKUP(WEEKDAY(DATE($A$4,4+$A$3-1,CX9),2),Auxiliar!$D$2:$E$8,2,0)),IF(CX$9="","",VLOOKUP(WEEKDAY(DATE($A$4,4+$A$3-1,CX9),2),Auxiliar!$D$2:$E$8,2,0)))</f>
        <v>Lun</v>
      </c>
      <c r="CY10" s="52" t="str">
        <f>IF(OR(MOD($A$4,400)=0,AND(MOD($A$4,4)=0,MOD($A$4,100)&lt;&gt;0)),IF(CY$9="","",VLOOKUP(WEEKDAY(DATE($A$4,4+$A$3-1,CY9),2),Auxiliar!$D$2:$E$8,2,0)),IF(CY$9="","",VLOOKUP(WEEKDAY(DATE($A$4,4+$A$3-1,CY9),2),Auxiliar!$D$2:$E$8,2,0)))</f>
        <v>Mar</v>
      </c>
      <c r="CZ10" s="52" t="str">
        <f>IF(OR(MOD($A$4,400)=0,AND(MOD($A$4,4)=0,MOD($A$4,100)&lt;&gt;0)),IF(CZ$9="","",VLOOKUP(WEEKDAY(DATE($A$4,4+$A$3-1,CZ9),2),Auxiliar!$D$2:$E$8,2,0)),IF(CZ$9="","",VLOOKUP(WEEKDAY(DATE($A$4,4+$A$3-1,CZ9),2),Auxiliar!$D$2:$E$8,2,0)))</f>
        <v>Mie</v>
      </c>
      <c r="DA10" s="52" t="str">
        <f>IF(OR(MOD($A$4,400)=0,AND(MOD($A$4,4)=0,MOD($A$4,100)&lt;&gt;0)),IF(DA$9="","",VLOOKUP(WEEKDAY(DATE($A$4,4+$A$3-1,DA9),2),Auxiliar!$D$2:$E$8,2,0)),IF(DA$9="","",VLOOKUP(WEEKDAY(DATE($A$4,4+$A$3-1,DA9),2),Auxiliar!$D$2:$E$8,2,0)))</f>
        <v>Jue</v>
      </c>
      <c r="DB10" s="52" t="str">
        <f>IF(OR(MOD($A$4,400)=0,AND(MOD($A$4,4)=0,MOD($A$4,100)&lt;&gt;0)),IF(DB$9="","",VLOOKUP(WEEKDAY(DATE($A$4,4+$A$3-1,DB9),2),Auxiliar!$D$2:$E$8,2,0)),IF(DB$9="","",VLOOKUP(WEEKDAY(DATE($A$4,4+$A$3-1,DB9),2),Auxiliar!$D$2:$E$8,2,0)))</f>
        <v>Vie</v>
      </c>
      <c r="DC10" s="52" t="str">
        <f>IF(OR(MOD($A$4,400)=0,AND(MOD($A$4,4)=0,MOD($A$4,100)&lt;&gt;0)),IF(DC$9="","",VLOOKUP(WEEKDAY(DATE($A$4,4+$A$3-1,DC9),2),Auxiliar!$D$2:$E$8,2,0)),IF(DC$9="","",VLOOKUP(WEEKDAY(DATE($A$4,4+$A$3-1,DC9),2),Auxiliar!$D$2:$E$8,2,0)))</f>
        <v>Sab</v>
      </c>
      <c r="DD10" s="52" t="str">
        <f>IF(OR(MOD($A$4,400)=0,AND(MOD($A$4,4)=0,MOD($A$4,100)&lt;&gt;0)),IF(DD$9="","",VLOOKUP(WEEKDAY(DATE($A$4,4+$A$3-1,DD9),2),Auxiliar!$D$2:$E$8,2,0)),IF(DD$9="","",VLOOKUP(WEEKDAY(DATE($A$4,4+$A$3-1,DD9),2),Auxiliar!$D$2:$E$8,2,0)))</f>
        <v>Dom</v>
      </c>
      <c r="DE10" s="52" t="str">
        <f>IF(OR(MOD($A$4,400)=0,AND(MOD($A$4,4)=0,MOD($A$4,100)&lt;&gt;0)),IF(DE$9="","",VLOOKUP(WEEKDAY(DATE($A$4,4+$A$3-1,DE9),2),Auxiliar!$D$2:$E$8,2,0)),IF(DE$9="","",VLOOKUP(WEEKDAY(DATE($A$4,4+$A$3-1,DE9),2),Auxiliar!$D$2:$E$8,2,0)))</f>
        <v>Lun</v>
      </c>
      <c r="DF10" s="52" t="str">
        <f>IF(OR(MOD($A$4,400)=0,AND(MOD($A$4,4)=0,MOD($A$4,100)&lt;&gt;0)),IF(DF$9="","",VLOOKUP(WEEKDAY(DATE($A$4,4+$A$3-1,DF9),2),Auxiliar!$D$2:$E$8,2,0)),IF(DF$9="","",VLOOKUP(WEEKDAY(DATE($A$4,4+$A$3-1,DF9),2),Auxiliar!$D$2:$E$8,2,0)))</f>
        <v>Mar</v>
      </c>
      <c r="DG10" s="52" t="str">
        <f>IF(OR(MOD($A$4,400)=0,AND(MOD($A$4,4)=0,MOD($A$4,100)&lt;&gt;0)),IF(DG$9="","",VLOOKUP(WEEKDAY(DATE($A$4,4+$A$3-1,DG9),2),Auxiliar!$D$2:$E$8,2,0)),IF(DG$9="","",VLOOKUP(WEEKDAY(DATE($A$4,4+$A$3-1,DG9),2),Auxiliar!$D$2:$E$8,2,0)))</f>
        <v>Mie</v>
      </c>
      <c r="DH10" s="52" t="str">
        <f>IF(OR(MOD($A$4,400)=0,AND(MOD($A$4,4)=0,MOD($A$4,100)&lt;&gt;0)),IF(DH$9="","",VLOOKUP(WEEKDAY(DATE($A$4,4+$A$3-1,DH9),2),Auxiliar!$D$2:$E$8,2,0)),IF(DH$9="","",VLOOKUP(WEEKDAY(DATE($A$4,4+$A$3-1,DH9),2),Auxiliar!$D$2:$E$8,2,0)))</f>
        <v>Jue</v>
      </c>
      <c r="DI10" s="52" t="str">
        <f>IF(OR(MOD($A$4,400)=0,AND(MOD($A$4,4)=0,MOD($A$4,100)&lt;&gt;0)),IF(DI$9="","",VLOOKUP(WEEKDAY(DATE($A$4,4+$A$3-1,DI9),2),Auxiliar!$D$2:$E$8,2,0)),IF(DI$9="","",VLOOKUP(WEEKDAY(DATE($A$4,4+$A$3-1,DI9),2),Auxiliar!$D$2:$E$8,2,0)))</f>
        <v>Vie</v>
      </c>
      <c r="DJ10" s="52" t="str">
        <f>IF(OR(MOD($A$4,400)=0,AND(MOD($A$4,4)=0,MOD($A$4,100)&lt;&gt;0)),IF(DJ$9="","",VLOOKUP(WEEKDAY(DATE($A$4,4+$A$3-1,DJ9),2),Auxiliar!$D$2:$E$8,2,0)),IF(DJ$9="","",VLOOKUP(WEEKDAY(DATE($A$4,4+$A$3-1,DJ9),2),Auxiliar!$D$2:$E$8,2,0)))</f>
        <v>Sab</v>
      </c>
      <c r="DK10" s="52" t="str">
        <f>IF(OR(MOD($A$4,400)=0,AND(MOD($A$4,4)=0,MOD($A$4,100)&lt;&gt;0)),IF(DK$9="","",VLOOKUP(WEEKDAY(DATE($A$4,4+$A$3-1,DK9),2),Auxiliar!$D$2:$E$8,2,0)),IF(DK$9="","",VLOOKUP(WEEKDAY(DATE($A$4,4+$A$3-1,DK9),2),Auxiliar!$D$2:$E$8,2,0)))</f>
        <v>Dom</v>
      </c>
      <c r="DL10" s="52" t="str">
        <f>IF(OR(MOD($A$4,400)=0,AND(MOD($A$4,4)=0,MOD($A$4,100)&lt;&gt;0)),IF(DL$9="","",VLOOKUP(WEEKDAY(DATE($A$4,4+$A$3-1,DL9),2),Auxiliar!$D$2:$E$8,2,0)),IF(DL$9="","",VLOOKUP(WEEKDAY(DATE($A$4,4+$A$3-1,DL9),2),Auxiliar!$D$2:$E$8,2,0)))</f>
        <v>Lun</v>
      </c>
      <c r="DM10" s="52" t="str">
        <f>IF(OR(MOD($A$4,400)=0,AND(MOD($A$4,4)=0,MOD($A$4,100)&lt;&gt;0)),IF(DM$9="","",VLOOKUP(WEEKDAY(DATE($A$4,4+$A$3-1,DM9),2),Auxiliar!$D$2:$E$8,2,0)),IF(DM$9="","",VLOOKUP(WEEKDAY(DATE($A$4,4+$A$3-1,DM9),2),Auxiliar!$D$2:$E$8,2,0)))</f>
        <v>Mar</v>
      </c>
      <c r="DN10" s="52" t="str">
        <f>IF(OR(MOD($A$4,400)=0,AND(MOD($A$4,4)=0,MOD($A$4,100)&lt;&gt;0)),IF(DN$9="","",VLOOKUP(WEEKDAY(DATE($A$4,4+$A$3-1,DN9),2),Auxiliar!$D$2:$E$8,2,0)),IF(DN$9="","",VLOOKUP(WEEKDAY(DATE($A$4,4+$A$3-1,DN9),2),Auxiliar!$D$2:$E$8,2,0)))</f>
        <v>Mie</v>
      </c>
      <c r="DO10" s="52" t="str">
        <f>IF(OR(MOD($A$4,400)=0,AND(MOD($A$4,4)=0,MOD($A$4,100)&lt;&gt;0)),IF(DO$9="","",VLOOKUP(WEEKDAY(DATE($A$4,4+$A$3-1,DO9),2),Auxiliar!$D$2:$E$8,2,0)),IF(DO$9="","",VLOOKUP(WEEKDAY(DATE($A$4,4+$A$3-1,DO9),2),Auxiliar!$D$2:$E$8,2,0)))</f>
        <v>Jue</v>
      </c>
      <c r="DP10" s="52" t="str">
        <f>IF(OR(MOD($A$4,400)=0,AND(MOD($A$4,4)=0,MOD($A$4,100)&lt;&gt;0)),IF(DP$9="","",VLOOKUP(WEEKDAY(DATE($A$4,4+$A$3-1,DP9),2),Auxiliar!$D$2:$E$8,2,0)),IF(DP$9="","",VLOOKUP(WEEKDAY(DATE($A$4,4+$A$3-1,DP9),2),Auxiliar!$D$2:$E$8,2,0)))</f>
        <v>Vie</v>
      </c>
      <c r="DQ10" s="52" t="str">
        <f>IF(OR(MOD($A$4,400)=0,AND(MOD($A$4,4)=0,MOD($A$4,100)&lt;&gt;0)),IF(DQ$9="","",VLOOKUP(WEEKDAY(DATE($A$4,4+$A$3-1,DQ9),2),Auxiliar!$D$2:$E$8,2,0)),IF(DQ$9="","",VLOOKUP(WEEKDAY(DATE($A$4,4+$A$3-1,DQ9),2),Auxiliar!$D$2:$E$8,2,0)))</f>
        <v>Sab</v>
      </c>
      <c r="DR10" s="52" t="str">
        <f>IF(OR(MOD($A$4,400)=0,AND(MOD($A$4,4)=0,MOD($A$4,100)&lt;&gt;0)),IF(DR$9="","",VLOOKUP(WEEKDAY(DATE($A$4,4+$A$3-1,DR9),2),Auxiliar!$D$2:$E$8,2,0)),IF(DR$9="","",VLOOKUP(WEEKDAY(DATE($A$4,4+$A$3-1,DR9),2),Auxiliar!$D$2:$E$8,2,0)))</f>
        <v>Dom</v>
      </c>
      <c r="DS10" s="52" t="str">
        <f>IF(OR(MOD($A$4,400)=0,AND(MOD($A$4,4)=0,MOD($A$4,100)&lt;&gt;0)),IF(DS$9="","",VLOOKUP(WEEKDAY(DATE($A$4,4+$A$3-1,DS9),2),Auxiliar!$D$2:$E$8,2,0)),IF(DS$9="","",VLOOKUP(WEEKDAY(DATE($A$4,4+$A$3-1,DS9),2),Auxiliar!$D$2:$E$8,2,0)))</f>
        <v>Lun</v>
      </c>
      <c r="DT10" s="52" t="str">
        <f>IF(OR(MOD($A$4,400)=0,AND(MOD($A$4,4)=0,MOD($A$4,100)&lt;&gt;0)),IF(DT$9="","",VLOOKUP(WEEKDAY(DATE($A$4,4+$A$3-1,DT9),2),Auxiliar!$D$2:$E$8,2,0)),IF(DT$9="","",VLOOKUP(WEEKDAY(DATE($A$4,4+$A$3-1,DT9),2),Auxiliar!$D$2:$E$8,2,0)))</f>
        <v>Mar</v>
      </c>
      <c r="DU10" s="53" t="str">
        <f>IF(OR(MOD($A$4,400)=0,AND(MOD($A$4,4)=0,MOD($A$4,100)&lt;&gt;0)),IF(DU$9="","",VLOOKUP(WEEKDAY(DATE($A$4,4+$A$3-1,DU9),2),Auxiliar!$D$2:$E$8,2,0)),IF(DU$9="","",VLOOKUP(WEEKDAY(DATE($A$4,4+$A$3-1,DU9),2),Auxiliar!$D$2:$E$8,2,0)))</f>
        <v/>
      </c>
      <c r="DV10" s="51" t="str">
        <f>IF(OR(MOD($A$4,400)=0,AND(MOD($A$4,4)=0,MOD($A$4,100)&lt;&gt;0)),IF(DV$9="","",VLOOKUP(WEEKDAY(DATE($A$4,5+$A$3-1,DV9),2),Auxiliar!$D$2:$E$8,2,0)),IF(DV$9="","",VLOOKUP(WEEKDAY(DATE($A$4,5+$A$3-1,DV9),2),Auxiliar!$D$2:$E$8,2,0)))</f>
        <v>Mie</v>
      </c>
      <c r="DW10" s="52" t="str">
        <f>IF(OR(MOD($A$4,400)=0,AND(MOD($A$4,4)=0,MOD($A$4,100)&lt;&gt;0)),IF(DW$9="","",VLOOKUP(WEEKDAY(DATE($A$4,5+$A$3-1,DW9),2),Auxiliar!$D$2:$E$8,2,0)),IF(DW$9="","",VLOOKUP(WEEKDAY(DATE($A$4,5+$A$3-1,DW9),2),Auxiliar!$D$2:$E$8,2,0)))</f>
        <v>Jue</v>
      </c>
      <c r="DX10" s="52" t="str">
        <f>IF(OR(MOD($A$4,400)=0,AND(MOD($A$4,4)=0,MOD($A$4,100)&lt;&gt;0)),IF(DX$9="","",VLOOKUP(WEEKDAY(DATE($A$4,5+$A$3-1,DX9),2),Auxiliar!$D$2:$E$8,2,0)),IF(DX$9="","",VLOOKUP(WEEKDAY(DATE($A$4,5+$A$3-1,DX9),2),Auxiliar!$D$2:$E$8,2,0)))</f>
        <v>Vie</v>
      </c>
      <c r="DY10" s="52" t="str">
        <f>IF(OR(MOD($A$4,400)=0,AND(MOD($A$4,4)=0,MOD($A$4,100)&lt;&gt;0)),IF(DY$9="","",VLOOKUP(WEEKDAY(DATE($A$4,5+$A$3-1,DY9),2),Auxiliar!$D$2:$E$8,2,0)),IF(DY$9="","",VLOOKUP(WEEKDAY(DATE($A$4,5+$A$3-1,DY9),2),Auxiliar!$D$2:$E$8,2,0)))</f>
        <v>Sab</v>
      </c>
      <c r="DZ10" s="52" t="str">
        <f>IF(OR(MOD($A$4,400)=0,AND(MOD($A$4,4)=0,MOD($A$4,100)&lt;&gt;0)),IF(DZ$9="","",VLOOKUP(WEEKDAY(DATE($A$4,5+$A$3-1,DZ9),2),Auxiliar!$D$2:$E$8,2,0)),IF(DZ$9="","",VLOOKUP(WEEKDAY(DATE($A$4,5+$A$3-1,DZ9),2),Auxiliar!$D$2:$E$8,2,0)))</f>
        <v>Dom</v>
      </c>
      <c r="EA10" s="52" t="str">
        <f>IF(OR(MOD($A$4,400)=0,AND(MOD($A$4,4)=0,MOD($A$4,100)&lt;&gt;0)),IF(EA$9="","",VLOOKUP(WEEKDAY(DATE($A$4,5+$A$3-1,EA9),2),Auxiliar!$D$2:$E$8,2,0)),IF(EA$9="","",VLOOKUP(WEEKDAY(DATE($A$4,5+$A$3-1,EA9),2),Auxiliar!$D$2:$E$8,2,0)))</f>
        <v>Lun</v>
      </c>
      <c r="EB10" s="52" t="str">
        <f>IF(OR(MOD($A$4,400)=0,AND(MOD($A$4,4)=0,MOD($A$4,100)&lt;&gt;0)),IF(EB$9="","",VLOOKUP(WEEKDAY(DATE($A$4,5+$A$3-1,EB9),2),Auxiliar!$D$2:$E$8,2,0)),IF(EB$9="","",VLOOKUP(WEEKDAY(DATE($A$4,5+$A$3-1,EB9),2),Auxiliar!$D$2:$E$8,2,0)))</f>
        <v>Mar</v>
      </c>
      <c r="EC10" s="52" t="str">
        <f>IF(OR(MOD($A$4,400)=0,AND(MOD($A$4,4)=0,MOD($A$4,100)&lt;&gt;0)),IF(EC$9="","",VLOOKUP(WEEKDAY(DATE($A$4,5+$A$3-1,EC9),2),Auxiliar!$D$2:$E$8,2,0)),IF(EC$9="","",VLOOKUP(WEEKDAY(DATE($A$4,5+$A$3-1,EC9),2),Auxiliar!$D$2:$E$8,2,0)))</f>
        <v>Mie</v>
      </c>
      <c r="ED10" s="52" t="str">
        <f>IF(OR(MOD($A$4,400)=0,AND(MOD($A$4,4)=0,MOD($A$4,100)&lt;&gt;0)),IF(ED$9="","",VLOOKUP(WEEKDAY(DATE($A$4,5+$A$3-1,ED9),2),Auxiliar!$D$2:$E$8,2,0)),IF(ED$9="","",VLOOKUP(WEEKDAY(DATE($A$4,5+$A$3-1,ED9),2),Auxiliar!$D$2:$E$8,2,0)))</f>
        <v>Jue</v>
      </c>
      <c r="EE10" s="52" t="str">
        <f>IF(OR(MOD($A$4,400)=0,AND(MOD($A$4,4)=0,MOD($A$4,100)&lt;&gt;0)),IF(EE$9="","",VLOOKUP(WEEKDAY(DATE($A$4,5+$A$3-1,EE9),2),Auxiliar!$D$2:$E$8,2,0)),IF(EE$9="","",VLOOKUP(WEEKDAY(DATE($A$4,5+$A$3-1,EE9),2),Auxiliar!$D$2:$E$8,2,0)))</f>
        <v>Vie</v>
      </c>
      <c r="EF10" s="52" t="str">
        <f>IF(OR(MOD($A$4,400)=0,AND(MOD($A$4,4)=0,MOD($A$4,100)&lt;&gt;0)),IF(EF$9="","",VLOOKUP(WEEKDAY(DATE($A$4,5+$A$3-1,EF9),2),Auxiliar!$D$2:$E$8,2,0)),IF(EF$9="","",VLOOKUP(WEEKDAY(DATE($A$4,5+$A$3-1,EF9),2),Auxiliar!$D$2:$E$8,2,0)))</f>
        <v>Sab</v>
      </c>
      <c r="EG10" s="52" t="str">
        <f>IF(OR(MOD($A$4,400)=0,AND(MOD($A$4,4)=0,MOD($A$4,100)&lt;&gt;0)),IF(EG$9="","",VLOOKUP(WEEKDAY(DATE($A$4,5+$A$3-1,EG9),2),Auxiliar!$D$2:$E$8,2,0)),IF(EG$9="","",VLOOKUP(WEEKDAY(DATE($A$4,5+$A$3-1,EG9),2),Auxiliar!$D$2:$E$8,2,0)))</f>
        <v>Dom</v>
      </c>
      <c r="EH10" s="52" t="str">
        <f>IF(OR(MOD($A$4,400)=0,AND(MOD($A$4,4)=0,MOD($A$4,100)&lt;&gt;0)),IF(EH$9="","",VLOOKUP(WEEKDAY(DATE($A$4,5+$A$3-1,EH9),2),Auxiliar!$D$2:$E$8,2,0)),IF(EH$9="","",VLOOKUP(WEEKDAY(DATE($A$4,5+$A$3-1,EH9),2),Auxiliar!$D$2:$E$8,2,0)))</f>
        <v>Lun</v>
      </c>
      <c r="EI10" s="52" t="str">
        <f>IF(OR(MOD($A$4,400)=0,AND(MOD($A$4,4)=0,MOD($A$4,100)&lt;&gt;0)),IF(EI$9="","",VLOOKUP(WEEKDAY(DATE($A$4,5+$A$3-1,EI9),2),Auxiliar!$D$2:$E$8,2,0)),IF(EI$9="","",VLOOKUP(WEEKDAY(DATE($A$4,5+$A$3-1,EI9),2),Auxiliar!$D$2:$E$8,2,0)))</f>
        <v>Mar</v>
      </c>
      <c r="EJ10" s="52" t="str">
        <f>IF(OR(MOD($A$4,400)=0,AND(MOD($A$4,4)=0,MOD($A$4,100)&lt;&gt;0)),IF(EJ$9="","",VLOOKUP(WEEKDAY(DATE($A$4,5+$A$3-1,EJ9),2),Auxiliar!$D$2:$E$8,2,0)),IF(EJ$9="","",VLOOKUP(WEEKDAY(DATE($A$4,5+$A$3-1,EJ9),2),Auxiliar!$D$2:$E$8,2,0)))</f>
        <v>Mie</v>
      </c>
      <c r="EK10" s="52" t="str">
        <f>IF(OR(MOD($A$4,400)=0,AND(MOD($A$4,4)=0,MOD($A$4,100)&lt;&gt;0)),IF(EK$9="","",VLOOKUP(WEEKDAY(DATE($A$4,5+$A$3-1,EK9),2),Auxiliar!$D$2:$E$8,2,0)),IF(EK$9="","",VLOOKUP(WEEKDAY(DATE($A$4,5+$A$3-1,EK9),2),Auxiliar!$D$2:$E$8,2,0)))</f>
        <v>Jue</v>
      </c>
      <c r="EL10" s="52" t="str">
        <f>IF(OR(MOD($A$4,400)=0,AND(MOD($A$4,4)=0,MOD($A$4,100)&lt;&gt;0)),IF(EL$9="","",VLOOKUP(WEEKDAY(DATE($A$4,5+$A$3-1,EL9),2),Auxiliar!$D$2:$E$8,2,0)),IF(EL$9="","",VLOOKUP(WEEKDAY(DATE($A$4,5+$A$3-1,EL9),2),Auxiliar!$D$2:$E$8,2,0)))</f>
        <v>Vie</v>
      </c>
      <c r="EM10" s="52" t="str">
        <f>IF(OR(MOD($A$4,400)=0,AND(MOD($A$4,4)=0,MOD($A$4,100)&lt;&gt;0)),IF(EM$9="","",VLOOKUP(WEEKDAY(DATE($A$4,5+$A$3-1,EM9),2),Auxiliar!$D$2:$E$8,2,0)),IF(EM$9="","",VLOOKUP(WEEKDAY(DATE($A$4,5+$A$3-1,EM9),2),Auxiliar!$D$2:$E$8,2,0)))</f>
        <v>Sab</v>
      </c>
      <c r="EN10" s="52" t="str">
        <f>IF(OR(MOD($A$4,400)=0,AND(MOD($A$4,4)=0,MOD($A$4,100)&lt;&gt;0)),IF(EN$9="","",VLOOKUP(WEEKDAY(DATE($A$4,5+$A$3-1,EN9),2),Auxiliar!$D$2:$E$8,2,0)),IF(EN$9="","",VLOOKUP(WEEKDAY(DATE($A$4,5+$A$3-1,EN9),2),Auxiliar!$D$2:$E$8,2,0)))</f>
        <v>Dom</v>
      </c>
      <c r="EO10" s="52" t="str">
        <f>IF(OR(MOD($A$4,400)=0,AND(MOD($A$4,4)=0,MOD($A$4,100)&lt;&gt;0)),IF(EO$9="","",VLOOKUP(WEEKDAY(DATE($A$4,5+$A$3-1,EO9),2),Auxiliar!$D$2:$E$8,2,0)),IF(EO$9="","",VLOOKUP(WEEKDAY(DATE($A$4,5+$A$3-1,EO9),2),Auxiliar!$D$2:$E$8,2,0)))</f>
        <v>Lun</v>
      </c>
      <c r="EP10" s="52" t="str">
        <f>IF(OR(MOD($A$4,400)=0,AND(MOD($A$4,4)=0,MOD($A$4,100)&lt;&gt;0)),IF(EP$9="","",VLOOKUP(WEEKDAY(DATE($A$4,5+$A$3-1,EP9),2),Auxiliar!$D$2:$E$8,2,0)),IF(EP$9="","",VLOOKUP(WEEKDAY(DATE($A$4,5+$A$3-1,EP9),2),Auxiliar!$D$2:$E$8,2,0)))</f>
        <v>Mar</v>
      </c>
      <c r="EQ10" s="52" t="str">
        <f>IF(OR(MOD($A$4,400)=0,AND(MOD($A$4,4)=0,MOD($A$4,100)&lt;&gt;0)),IF(EQ$9="","",VLOOKUP(WEEKDAY(DATE($A$4,5+$A$3-1,EQ9),2),Auxiliar!$D$2:$E$8,2,0)),IF(EQ$9="","",VLOOKUP(WEEKDAY(DATE($A$4,5+$A$3-1,EQ9),2),Auxiliar!$D$2:$E$8,2,0)))</f>
        <v>Mie</v>
      </c>
      <c r="ER10" s="52" t="str">
        <f>IF(OR(MOD($A$4,400)=0,AND(MOD($A$4,4)=0,MOD($A$4,100)&lt;&gt;0)),IF(ER$9="","",VLOOKUP(WEEKDAY(DATE($A$4,5+$A$3-1,ER9),2),Auxiliar!$D$2:$E$8,2,0)),IF(ER$9="","",VLOOKUP(WEEKDAY(DATE($A$4,5+$A$3-1,ER9),2),Auxiliar!$D$2:$E$8,2,0)))</f>
        <v>Jue</v>
      </c>
      <c r="ES10" s="52" t="str">
        <f>IF(OR(MOD($A$4,400)=0,AND(MOD($A$4,4)=0,MOD($A$4,100)&lt;&gt;0)),IF(ES$9="","",VLOOKUP(WEEKDAY(DATE($A$4,5+$A$3-1,ES9),2),Auxiliar!$D$2:$E$8,2,0)),IF(ES$9="","",VLOOKUP(WEEKDAY(DATE($A$4,5+$A$3-1,ES9),2),Auxiliar!$D$2:$E$8,2,0)))</f>
        <v>Vie</v>
      </c>
      <c r="ET10" s="52" t="str">
        <f>IF(OR(MOD($A$4,400)=0,AND(MOD($A$4,4)=0,MOD($A$4,100)&lt;&gt;0)),IF(ET$9="","",VLOOKUP(WEEKDAY(DATE($A$4,5+$A$3-1,ET9),2),Auxiliar!$D$2:$E$8,2,0)),IF(ET$9="","",VLOOKUP(WEEKDAY(DATE($A$4,5+$A$3-1,ET9),2),Auxiliar!$D$2:$E$8,2,0)))</f>
        <v>Sab</v>
      </c>
      <c r="EU10" s="52" t="str">
        <f>IF(OR(MOD($A$4,400)=0,AND(MOD($A$4,4)=0,MOD($A$4,100)&lt;&gt;0)),IF(EU$9="","",VLOOKUP(WEEKDAY(DATE($A$4,5+$A$3-1,EU9),2),Auxiliar!$D$2:$E$8,2,0)),IF(EU$9="","",VLOOKUP(WEEKDAY(DATE($A$4,5+$A$3-1,EU9),2),Auxiliar!$D$2:$E$8,2,0)))</f>
        <v>Dom</v>
      </c>
      <c r="EV10" s="52" t="str">
        <f>IF(OR(MOD($A$4,400)=0,AND(MOD($A$4,4)=0,MOD($A$4,100)&lt;&gt;0)),IF(EV$9="","",VLOOKUP(WEEKDAY(DATE($A$4,5+$A$3-1,EV9),2),Auxiliar!$D$2:$E$8,2,0)),IF(EV$9="","",VLOOKUP(WEEKDAY(DATE($A$4,5+$A$3-1,EV9),2),Auxiliar!$D$2:$E$8,2,0)))</f>
        <v>Lun</v>
      </c>
      <c r="EW10" s="52" t="str">
        <f>IF(OR(MOD($A$4,400)=0,AND(MOD($A$4,4)=0,MOD($A$4,100)&lt;&gt;0)),IF(EW$9="","",VLOOKUP(WEEKDAY(DATE($A$4,5+$A$3-1,EW9),2),Auxiliar!$D$2:$E$8,2,0)),IF(EW$9="","",VLOOKUP(WEEKDAY(DATE($A$4,5+$A$3-1,EW9),2),Auxiliar!$D$2:$E$8,2,0)))</f>
        <v>Mar</v>
      </c>
      <c r="EX10" s="52" t="str">
        <f>IF(OR(MOD($A$4,400)=0,AND(MOD($A$4,4)=0,MOD($A$4,100)&lt;&gt;0)),IF(EX$9="","",VLOOKUP(WEEKDAY(DATE($A$4,5+$A$3-1,EX9),2),Auxiliar!$D$2:$E$8,2,0)),IF(EX$9="","",VLOOKUP(WEEKDAY(DATE($A$4,5+$A$3-1,EX9),2),Auxiliar!$D$2:$E$8,2,0)))</f>
        <v>Mie</v>
      </c>
      <c r="EY10" s="52" t="str">
        <f>IF(OR(MOD($A$4,400)=0,AND(MOD($A$4,4)=0,MOD($A$4,100)&lt;&gt;0)),IF(EY$9="","",VLOOKUP(WEEKDAY(DATE($A$4,5+$A$3-1,EY9),2),Auxiliar!$D$2:$E$8,2,0)),IF(EY$9="","",VLOOKUP(WEEKDAY(DATE($A$4,5+$A$3-1,EY9),2),Auxiliar!$D$2:$E$8,2,0)))</f>
        <v>Jue</v>
      </c>
      <c r="EZ10" s="53" t="str">
        <f>IF(OR(MOD($A$4,400)=0,AND(MOD($A$4,4)=0,MOD($A$4,100)&lt;&gt;0)),IF(EZ$9="","",VLOOKUP(WEEKDAY(DATE($A$4,5+$A$3-1,EZ9),2),Auxiliar!$D$2:$E$8,2,0)),IF(EZ$9="","",VLOOKUP(WEEKDAY(DATE($A$4,5+$A$3-1,EZ9),2),Auxiliar!$D$2:$E$8,2,0)))</f>
        <v>Vie</v>
      </c>
      <c r="FA10" s="51" t="str">
        <f>IF(OR(MOD($A$4,400)=0,AND(MOD($A$4,4)=0,MOD($A$4,100)&lt;&gt;0)),IF(FA$9="","",VLOOKUP(WEEKDAY(DATE($A$4,6+$A$3-1,FA9),2),Auxiliar!$D$2:$E$8,2,0)),IF(FA$9="","",VLOOKUP(WEEKDAY(DATE($A$4,6+$A$3-1,FA9),2),Auxiliar!$D$2:$E$8,2,0)))</f>
        <v>Sab</v>
      </c>
      <c r="FB10" s="52" t="str">
        <f>IF(OR(MOD($A$4,400)=0,AND(MOD($A$4,4)=0,MOD($A$4,100)&lt;&gt;0)),IF(FB$9="","",VLOOKUP(WEEKDAY(DATE($A$4,6+$A$3-1,FB9),2),Auxiliar!$D$2:$E$8,2,0)),IF(FB$9="","",VLOOKUP(WEEKDAY(DATE($A$4,6+$A$3-1,FB9),2),Auxiliar!$D$2:$E$8,2,0)))</f>
        <v>Dom</v>
      </c>
      <c r="FC10" s="52" t="str">
        <f>IF(OR(MOD($A$4,400)=0,AND(MOD($A$4,4)=0,MOD($A$4,100)&lt;&gt;0)),IF(FC$9="","",VLOOKUP(WEEKDAY(DATE($A$4,6+$A$3-1,FC9),2),Auxiliar!$D$2:$E$8,2,0)),IF(FC$9="","",VLOOKUP(WEEKDAY(DATE($A$4,6+$A$3-1,FC9),2),Auxiliar!$D$2:$E$8,2,0)))</f>
        <v>Lun</v>
      </c>
      <c r="FD10" s="52" t="str">
        <f>IF(OR(MOD($A$4,400)=0,AND(MOD($A$4,4)=0,MOD($A$4,100)&lt;&gt;0)),IF(FD$9="","",VLOOKUP(WEEKDAY(DATE($A$4,6+$A$3-1,FD9),2),Auxiliar!$D$2:$E$8,2,0)),IF(FD$9="","",VLOOKUP(WEEKDAY(DATE($A$4,6+$A$3-1,FD9),2),Auxiliar!$D$2:$E$8,2,0)))</f>
        <v>Mar</v>
      </c>
      <c r="FE10" s="52" t="str">
        <f>IF(OR(MOD($A$4,400)=0,AND(MOD($A$4,4)=0,MOD($A$4,100)&lt;&gt;0)),IF(FE$9="","",VLOOKUP(WEEKDAY(DATE($A$4,6+$A$3-1,FE9),2),Auxiliar!$D$2:$E$8,2,0)),IF(FE$9="","",VLOOKUP(WEEKDAY(DATE($A$4,6+$A$3-1,FE9),2),Auxiliar!$D$2:$E$8,2,0)))</f>
        <v>Mie</v>
      </c>
      <c r="FF10" s="52" t="str">
        <f>IF(OR(MOD($A$4,400)=0,AND(MOD($A$4,4)=0,MOD($A$4,100)&lt;&gt;0)),IF(FF$9="","",VLOOKUP(WEEKDAY(DATE($A$4,6+$A$3-1,FF9),2),Auxiliar!$D$2:$E$8,2,0)),IF(FF$9="","",VLOOKUP(WEEKDAY(DATE($A$4,6+$A$3-1,FF9),2),Auxiliar!$D$2:$E$8,2,0)))</f>
        <v>Jue</v>
      </c>
      <c r="FG10" s="52" t="str">
        <f>IF(OR(MOD($A$4,400)=0,AND(MOD($A$4,4)=0,MOD($A$4,100)&lt;&gt;0)),IF(FG$9="","",VLOOKUP(WEEKDAY(DATE($A$4,6+$A$3-1,FG9),2),Auxiliar!$D$2:$E$8,2,0)),IF(FG$9="","",VLOOKUP(WEEKDAY(DATE($A$4,6+$A$3-1,FG9),2),Auxiliar!$D$2:$E$8,2,0)))</f>
        <v>Vie</v>
      </c>
      <c r="FH10" s="52" t="str">
        <f>IF(OR(MOD($A$4,400)=0,AND(MOD($A$4,4)=0,MOD($A$4,100)&lt;&gt;0)),IF(FH$9="","",VLOOKUP(WEEKDAY(DATE($A$4,6+$A$3-1,FH9),2),Auxiliar!$D$2:$E$8,2,0)),IF(FH$9="","",VLOOKUP(WEEKDAY(DATE($A$4,6+$A$3-1,FH9),2),Auxiliar!$D$2:$E$8,2,0)))</f>
        <v>Sab</v>
      </c>
      <c r="FI10" s="52" t="str">
        <f>IF(OR(MOD($A$4,400)=0,AND(MOD($A$4,4)=0,MOD($A$4,100)&lt;&gt;0)),IF(FI$9="","",VLOOKUP(WEEKDAY(DATE($A$4,6+$A$3-1,FI9),2),Auxiliar!$D$2:$E$8,2,0)),IF(FI$9="","",VLOOKUP(WEEKDAY(DATE($A$4,6+$A$3-1,FI9),2),Auxiliar!$D$2:$E$8,2,0)))</f>
        <v>Dom</v>
      </c>
      <c r="FJ10" s="52" t="str">
        <f>IF(OR(MOD($A$4,400)=0,AND(MOD($A$4,4)=0,MOD($A$4,100)&lt;&gt;0)),IF(FJ$9="","",VLOOKUP(WEEKDAY(DATE($A$4,6+$A$3-1,FJ9),2),Auxiliar!$D$2:$E$8,2,0)),IF(FJ$9="","",VLOOKUP(WEEKDAY(DATE($A$4,6+$A$3-1,FJ9),2),Auxiliar!$D$2:$E$8,2,0)))</f>
        <v>Lun</v>
      </c>
      <c r="FK10" s="52" t="str">
        <f>IF(OR(MOD($A$4,400)=0,AND(MOD($A$4,4)=0,MOD($A$4,100)&lt;&gt;0)),IF(FK$9="","",VLOOKUP(WEEKDAY(DATE($A$4,6+$A$3-1,FK9),2),Auxiliar!$D$2:$E$8,2,0)),IF(FK$9="","",VLOOKUP(WEEKDAY(DATE($A$4,6+$A$3-1,FK9),2),Auxiliar!$D$2:$E$8,2,0)))</f>
        <v>Mar</v>
      </c>
      <c r="FL10" s="52" t="str">
        <f>IF(OR(MOD($A$4,400)=0,AND(MOD($A$4,4)=0,MOD($A$4,100)&lt;&gt;0)),IF(FL$9="","",VLOOKUP(WEEKDAY(DATE($A$4,6+$A$3-1,FL9),2),Auxiliar!$D$2:$E$8,2,0)),IF(FL$9="","",VLOOKUP(WEEKDAY(DATE($A$4,6+$A$3-1,FL9),2),Auxiliar!$D$2:$E$8,2,0)))</f>
        <v>Mie</v>
      </c>
      <c r="FM10" s="52" t="str">
        <f>IF(OR(MOD($A$4,400)=0,AND(MOD($A$4,4)=0,MOD($A$4,100)&lt;&gt;0)),IF(FM$9="","",VLOOKUP(WEEKDAY(DATE($A$4,6+$A$3-1,FM9),2),Auxiliar!$D$2:$E$8,2,0)),IF(FM$9="","",VLOOKUP(WEEKDAY(DATE($A$4,6+$A$3-1,FM9),2),Auxiliar!$D$2:$E$8,2,0)))</f>
        <v>Jue</v>
      </c>
      <c r="FN10" s="52" t="str">
        <f>IF(OR(MOD($A$4,400)=0,AND(MOD($A$4,4)=0,MOD($A$4,100)&lt;&gt;0)),IF(FN$9="","",VLOOKUP(WEEKDAY(DATE($A$4,6+$A$3-1,FN9),2),Auxiliar!$D$2:$E$8,2,0)),IF(FN$9="","",VLOOKUP(WEEKDAY(DATE($A$4,6+$A$3-1,FN9),2),Auxiliar!$D$2:$E$8,2,0)))</f>
        <v>Vie</v>
      </c>
      <c r="FO10" s="52" t="str">
        <f>IF(OR(MOD($A$4,400)=0,AND(MOD($A$4,4)=0,MOD($A$4,100)&lt;&gt;0)),IF(FO$9="","",VLOOKUP(WEEKDAY(DATE($A$4,6+$A$3-1,FO9),2),Auxiliar!$D$2:$E$8,2,0)),IF(FO$9="","",VLOOKUP(WEEKDAY(DATE($A$4,6+$A$3-1,FO9),2),Auxiliar!$D$2:$E$8,2,0)))</f>
        <v>Sab</v>
      </c>
      <c r="FP10" s="52" t="str">
        <f>IF(OR(MOD($A$4,400)=0,AND(MOD($A$4,4)=0,MOD($A$4,100)&lt;&gt;0)),IF(FP$9="","",VLOOKUP(WEEKDAY(DATE($A$4,6+$A$3-1,FP9),2),Auxiliar!$D$2:$E$8,2,0)),IF(FP$9="","",VLOOKUP(WEEKDAY(DATE($A$4,6+$A$3-1,FP9),2),Auxiliar!$D$2:$E$8,2,0)))</f>
        <v>Dom</v>
      </c>
      <c r="FQ10" s="52" t="str">
        <f>IF(OR(MOD($A$4,400)=0,AND(MOD($A$4,4)=0,MOD($A$4,100)&lt;&gt;0)),IF(FQ$9="","",VLOOKUP(WEEKDAY(DATE($A$4,6+$A$3-1,FQ9),2),Auxiliar!$D$2:$E$8,2,0)),IF(FQ$9="","",VLOOKUP(WEEKDAY(DATE($A$4,6+$A$3-1,FQ9),2),Auxiliar!$D$2:$E$8,2,0)))</f>
        <v>Lun</v>
      </c>
      <c r="FR10" s="52" t="str">
        <f>IF(OR(MOD($A$4,400)=0,AND(MOD($A$4,4)=0,MOD($A$4,100)&lt;&gt;0)),IF(FR$9="","",VLOOKUP(WEEKDAY(DATE($A$4,6+$A$3-1,FR9),2),Auxiliar!$D$2:$E$8,2,0)),IF(FR$9="","",VLOOKUP(WEEKDAY(DATE($A$4,6+$A$3-1,FR9),2),Auxiliar!$D$2:$E$8,2,0)))</f>
        <v>Mar</v>
      </c>
      <c r="FS10" s="52" t="str">
        <f>IF(OR(MOD($A$4,400)=0,AND(MOD($A$4,4)=0,MOD($A$4,100)&lt;&gt;0)),IF(FS$9="","",VLOOKUP(WEEKDAY(DATE($A$4,6+$A$3-1,FS9),2),Auxiliar!$D$2:$E$8,2,0)),IF(FS$9="","",VLOOKUP(WEEKDAY(DATE($A$4,6+$A$3-1,FS9),2),Auxiliar!$D$2:$E$8,2,0)))</f>
        <v>Mie</v>
      </c>
      <c r="FT10" s="52" t="str">
        <f>IF(OR(MOD($A$4,400)=0,AND(MOD($A$4,4)=0,MOD($A$4,100)&lt;&gt;0)),IF(FT$9="","",VLOOKUP(WEEKDAY(DATE($A$4,6+$A$3-1,FT9),2),Auxiliar!$D$2:$E$8,2,0)),IF(FT$9="","",VLOOKUP(WEEKDAY(DATE($A$4,6+$A$3-1,FT9),2),Auxiliar!$D$2:$E$8,2,0)))</f>
        <v>Jue</v>
      </c>
      <c r="FU10" s="52" t="str">
        <f>IF(OR(MOD($A$4,400)=0,AND(MOD($A$4,4)=0,MOD($A$4,100)&lt;&gt;0)),IF(FU$9="","",VLOOKUP(WEEKDAY(DATE($A$4,6+$A$3-1,FU9),2),Auxiliar!$D$2:$E$8,2,0)),IF(FU$9="","",VLOOKUP(WEEKDAY(DATE($A$4,6+$A$3-1,FU9),2),Auxiliar!$D$2:$E$8,2,0)))</f>
        <v>Vie</v>
      </c>
      <c r="FV10" s="52" t="str">
        <f>IF(OR(MOD($A$4,400)=0,AND(MOD($A$4,4)=0,MOD($A$4,100)&lt;&gt;0)),IF(FV$9="","",VLOOKUP(WEEKDAY(DATE($A$4,6+$A$3-1,FV9),2),Auxiliar!$D$2:$E$8,2,0)),IF(FV$9="","",VLOOKUP(WEEKDAY(DATE($A$4,6+$A$3-1,FV9),2),Auxiliar!$D$2:$E$8,2,0)))</f>
        <v>Sab</v>
      </c>
      <c r="FW10" s="52" t="str">
        <f>IF(OR(MOD($A$4,400)=0,AND(MOD($A$4,4)=0,MOD($A$4,100)&lt;&gt;0)),IF(FW$9="","",VLOOKUP(WEEKDAY(DATE($A$4,6+$A$3-1,FW9),2),Auxiliar!$D$2:$E$8,2,0)),IF(FW$9="","",VLOOKUP(WEEKDAY(DATE($A$4,6+$A$3-1,FW9),2),Auxiliar!$D$2:$E$8,2,0)))</f>
        <v>Dom</v>
      </c>
      <c r="FX10" s="52" t="str">
        <f>IF(OR(MOD($A$4,400)=0,AND(MOD($A$4,4)=0,MOD($A$4,100)&lt;&gt;0)),IF(FX$9="","",VLOOKUP(WEEKDAY(DATE($A$4,6+$A$3-1,FX9),2),Auxiliar!$D$2:$E$8,2,0)),IF(FX$9="","",VLOOKUP(WEEKDAY(DATE($A$4,6+$A$3-1,FX9),2),Auxiliar!$D$2:$E$8,2,0)))</f>
        <v>Lun</v>
      </c>
      <c r="FY10" s="52" t="str">
        <f>IF(OR(MOD($A$4,400)=0,AND(MOD($A$4,4)=0,MOD($A$4,100)&lt;&gt;0)),IF(FY$9="","",VLOOKUP(WEEKDAY(DATE($A$4,6+$A$3-1,FY9),2),Auxiliar!$D$2:$E$8,2,0)),IF(FY$9="","",VLOOKUP(WEEKDAY(DATE($A$4,6+$A$3-1,FY9),2),Auxiliar!$D$2:$E$8,2,0)))</f>
        <v>Mar</v>
      </c>
      <c r="FZ10" s="52" t="str">
        <f>IF(OR(MOD($A$4,400)=0,AND(MOD($A$4,4)=0,MOD($A$4,100)&lt;&gt;0)),IF(FZ$9="","",VLOOKUP(WEEKDAY(DATE($A$4,6+$A$3-1,FZ9),2),Auxiliar!$D$2:$E$8,2,0)),IF(FZ$9="","",VLOOKUP(WEEKDAY(DATE($A$4,6+$A$3-1,FZ9),2),Auxiliar!$D$2:$E$8,2,0)))</f>
        <v>Mie</v>
      </c>
      <c r="GA10" s="52" t="str">
        <f>IF(OR(MOD($A$4,400)=0,AND(MOD($A$4,4)=0,MOD($A$4,100)&lt;&gt;0)),IF(GA$9="","",VLOOKUP(WEEKDAY(DATE($A$4,6+$A$3-1,GA9),2),Auxiliar!$D$2:$E$8,2,0)),IF(GA$9="","",VLOOKUP(WEEKDAY(DATE($A$4,6+$A$3-1,GA9),2),Auxiliar!$D$2:$E$8,2,0)))</f>
        <v>Jue</v>
      </c>
      <c r="GB10" s="52" t="str">
        <f>IF(OR(MOD($A$4,400)=0,AND(MOD($A$4,4)=0,MOD($A$4,100)&lt;&gt;0)),IF(GB$9="","",VLOOKUP(WEEKDAY(DATE($A$4,6+$A$3-1,GB9),2),Auxiliar!$D$2:$E$8,2,0)),IF(GB$9="","",VLOOKUP(WEEKDAY(DATE($A$4,6+$A$3-1,GB9),2),Auxiliar!$D$2:$E$8,2,0)))</f>
        <v>Vie</v>
      </c>
      <c r="GC10" s="52" t="str">
        <f>IF(OR(MOD($A$4,400)=0,AND(MOD($A$4,4)=0,MOD($A$4,100)&lt;&gt;0)),IF(GC$9="","",VLOOKUP(WEEKDAY(DATE($A$4,6+$A$3-1,GC9),2),Auxiliar!$D$2:$E$8,2,0)),IF(GC$9="","",VLOOKUP(WEEKDAY(DATE($A$4,6+$A$3-1,GC9),2),Auxiliar!$D$2:$E$8,2,0)))</f>
        <v>Sab</v>
      </c>
      <c r="GD10" s="52" t="str">
        <f>IF(OR(MOD($A$4,400)=0,AND(MOD($A$4,4)=0,MOD($A$4,100)&lt;&gt;0)),IF(GD$9="","",VLOOKUP(WEEKDAY(DATE($A$4,6+$A$3-1,GD9),2),Auxiliar!$D$2:$E$8,2,0)),IF(GD$9="","",VLOOKUP(WEEKDAY(DATE($A$4,6+$A$3-1,GD9),2),Auxiliar!$D$2:$E$8,2,0)))</f>
        <v>Dom</v>
      </c>
      <c r="GE10" s="54" t="str">
        <f>IF(OR(MOD($A$4,400)=0,AND(MOD($A$4,4)=0,MOD($A$4,100)&lt;&gt;0)),IF(GE$9="","",VLOOKUP(WEEKDAY(DATE($A$4,6+$A$3-1,GE9),2),Auxiliar!$D$2:$E$8,2,0)),IF(GE$9="","",VLOOKUP(WEEKDAY(DATE($A$4,6+$A$3-1,GE9),2),Auxiliar!$D$2:$E$8,2,0)))</f>
        <v/>
      </c>
      <c r="GF10" s="51" t="str">
        <f>IF(OR(MOD($A$4,400)=0,AND(MOD($A$4,4)=0,MOD($A$4,100)&lt;&gt;0)),IF(GF$9="","",VLOOKUP(WEEKDAY(DATE($A$4,7+$A$3-1,GF9),2),Auxiliar!$D$2:$E$8,2,0)),IF(GF$9="","",VLOOKUP(WEEKDAY(DATE($A$4,7+$A$3-1,GF9),2),Auxiliar!$D$2:$E$8,2,0)))</f>
        <v>Lun</v>
      </c>
      <c r="GG10" s="52" t="str">
        <f>IF(OR(MOD($A$4,400)=0,AND(MOD($A$4,4)=0,MOD($A$4,100)&lt;&gt;0)),IF(GG$9="","",VLOOKUP(WEEKDAY(DATE($A$4,7+$A$3-1,GG9),2),Auxiliar!$D$2:$E$8,2,0)),IF(GG$9="","",VLOOKUP(WEEKDAY(DATE($A$4,7+$A$3-1,GG9),2),Auxiliar!$D$2:$E$8,2,0)))</f>
        <v>Mar</v>
      </c>
      <c r="GH10" s="52" t="str">
        <f>IF(OR(MOD($A$4,400)=0,AND(MOD($A$4,4)=0,MOD($A$4,100)&lt;&gt;0)),IF(GH$9="","",VLOOKUP(WEEKDAY(DATE($A$4,7+$A$3-1,GH9),2),Auxiliar!$D$2:$E$8,2,0)),IF(GH$9="","",VLOOKUP(WEEKDAY(DATE($A$4,7+$A$3-1,GH9),2),Auxiliar!$D$2:$E$8,2,0)))</f>
        <v>Mie</v>
      </c>
      <c r="GI10" s="52" t="str">
        <f>IF(OR(MOD($A$4,400)=0,AND(MOD($A$4,4)=0,MOD($A$4,100)&lt;&gt;0)),IF(GI$9="","",VLOOKUP(WEEKDAY(DATE($A$4,7+$A$3-1,GI9),2),Auxiliar!$D$2:$E$8,2,0)),IF(GI$9="","",VLOOKUP(WEEKDAY(DATE($A$4,7+$A$3-1,GI9),2),Auxiliar!$D$2:$E$8,2,0)))</f>
        <v>Jue</v>
      </c>
      <c r="GJ10" s="52" t="str">
        <f>IF(OR(MOD($A$4,400)=0,AND(MOD($A$4,4)=0,MOD($A$4,100)&lt;&gt;0)),IF(GJ$9="","",VLOOKUP(WEEKDAY(DATE($A$4,7+$A$3-1,GJ9),2),Auxiliar!$D$2:$E$8,2,0)),IF(GJ$9="","",VLOOKUP(WEEKDAY(DATE($A$4,7+$A$3-1,GJ9),2),Auxiliar!$D$2:$E$8,2,0)))</f>
        <v>Vie</v>
      </c>
      <c r="GK10" s="52" t="str">
        <f>IF(OR(MOD($A$4,400)=0,AND(MOD($A$4,4)=0,MOD($A$4,100)&lt;&gt;0)),IF(GK$9="","",VLOOKUP(WEEKDAY(DATE($A$4,7+$A$3-1,GK9),2),Auxiliar!$D$2:$E$8,2,0)),IF(GK$9="","",VLOOKUP(WEEKDAY(DATE($A$4,7+$A$3-1,GK9),2),Auxiliar!$D$2:$E$8,2,0)))</f>
        <v>Sab</v>
      </c>
      <c r="GL10" s="52" t="str">
        <f>IF(OR(MOD($A$4,400)=0,AND(MOD($A$4,4)=0,MOD($A$4,100)&lt;&gt;0)),IF(GL$9="","",VLOOKUP(WEEKDAY(DATE($A$4,7+$A$3-1,GL9),2),Auxiliar!$D$2:$E$8,2,0)),IF(GL$9="","",VLOOKUP(WEEKDAY(DATE($A$4,7+$A$3-1,GL9),2),Auxiliar!$D$2:$E$8,2,0)))</f>
        <v>Dom</v>
      </c>
      <c r="GM10" s="52" t="str">
        <f>IF(OR(MOD($A$4,400)=0,AND(MOD($A$4,4)=0,MOD($A$4,100)&lt;&gt;0)),IF(GM$9="","",VLOOKUP(WEEKDAY(DATE($A$4,7+$A$3-1,GM9),2),Auxiliar!$D$2:$E$8,2,0)),IF(GM$9="","",VLOOKUP(WEEKDAY(DATE($A$4,7+$A$3-1,GM9),2),Auxiliar!$D$2:$E$8,2,0)))</f>
        <v>Lun</v>
      </c>
      <c r="GN10" s="52" t="str">
        <f>IF(OR(MOD($A$4,400)=0,AND(MOD($A$4,4)=0,MOD($A$4,100)&lt;&gt;0)),IF(GN$9="","",VLOOKUP(WEEKDAY(DATE($A$4,7+$A$3-1,GN9),2),Auxiliar!$D$2:$E$8,2,0)),IF(GN$9="","",VLOOKUP(WEEKDAY(DATE($A$4,7+$A$3-1,GN9),2),Auxiliar!$D$2:$E$8,2,0)))</f>
        <v>Mar</v>
      </c>
      <c r="GO10" s="52" t="str">
        <f>IF(OR(MOD($A$4,400)=0,AND(MOD($A$4,4)=0,MOD($A$4,100)&lt;&gt;0)),IF(GO$9="","",VLOOKUP(WEEKDAY(DATE($A$4,7+$A$3-1,GO9),2),Auxiliar!$D$2:$E$8,2,0)),IF(GO$9="","",VLOOKUP(WEEKDAY(DATE($A$4,7+$A$3-1,GO9),2),Auxiliar!$D$2:$E$8,2,0)))</f>
        <v>Mie</v>
      </c>
      <c r="GP10" s="52" t="str">
        <f>IF(OR(MOD($A$4,400)=0,AND(MOD($A$4,4)=0,MOD($A$4,100)&lt;&gt;0)),IF(GP$9="","",VLOOKUP(WEEKDAY(DATE($A$4,7+$A$3-1,GP9),2),Auxiliar!$D$2:$E$8,2,0)),IF(GP$9="","",VLOOKUP(WEEKDAY(DATE($A$4,7+$A$3-1,GP9),2),Auxiliar!$D$2:$E$8,2,0)))</f>
        <v>Jue</v>
      </c>
      <c r="GQ10" s="52" t="str">
        <f>IF(OR(MOD($A$4,400)=0,AND(MOD($A$4,4)=0,MOD($A$4,100)&lt;&gt;0)),IF(GQ$9="","",VLOOKUP(WEEKDAY(DATE($A$4,7+$A$3-1,GQ9),2),Auxiliar!$D$2:$E$8,2,0)),IF(GQ$9="","",VLOOKUP(WEEKDAY(DATE($A$4,7+$A$3-1,GQ9),2),Auxiliar!$D$2:$E$8,2,0)))</f>
        <v>Vie</v>
      </c>
      <c r="GR10" s="52" t="str">
        <f>IF(OR(MOD($A$4,400)=0,AND(MOD($A$4,4)=0,MOD($A$4,100)&lt;&gt;0)),IF(GR$9="","",VLOOKUP(WEEKDAY(DATE($A$4,7+$A$3-1,GR9),2),Auxiliar!$D$2:$E$8,2,0)),IF(GR$9="","",VLOOKUP(WEEKDAY(DATE($A$4,7+$A$3-1,GR9),2),Auxiliar!$D$2:$E$8,2,0)))</f>
        <v>Sab</v>
      </c>
      <c r="GS10" s="52" t="str">
        <f>IF(OR(MOD($A$4,400)=0,AND(MOD($A$4,4)=0,MOD($A$4,100)&lt;&gt;0)),IF(GS$9="","",VLOOKUP(WEEKDAY(DATE($A$4,7+$A$3-1,GS9),2),Auxiliar!$D$2:$E$8,2,0)),IF(GS$9="","",VLOOKUP(WEEKDAY(DATE($A$4,7+$A$3-1,GS9),2),Auxiliar!$D$2:$E$8,2,0)))</f>
        <v>Dom</v>
      </c>
      <c r="GT10" s="52" t="str">
        <f>IF(OR(MOD($A$4,400)=0,AND(MOD($A$4,4)=0,MOD($A$4,100)&lt;&gt;0)),IF(GT$9="","",VLOOKUP(WEEKDAY(DATE($A$4,7+$A$3-1,GT9),2),Auxiliar!$D$2:$E$8,2,0)),IF(GT$9="","",VLOOKUP(WEEKDAY(DATE($A$4,7+$A$3-1,GT9),2),Auxiliar!$D$2:$E$8,2,0)))</f>
        <v>Lun</v>
      </c>
      <c r="GU10" s="52" t="str">
        <f>IF(OR(MOD($A$4,400)=0,AND(MOD($A$4,4)=0,MOD($A$4,100)&lt;&gt;0)),IF(GU$9="","",VLOOKUP(WEEKDAY(DATE($A$4,7+$A$3-1,GU9),2),Auxiliar!$D$2:$E$8,2,0)),IF(GU$9="","",VLOOKUP(WEEKDAY(DATE($A$4,7+$A$3-1,GU9),2),Auxiliar!$D$2:$E$8,2,0)))</f>
        <v>Mar</v>
      </c>
      <c r="GV10" s="52" t="str">
        <f>IF(OR(MOD($A$4,400)=0,AND(MOD($A$4,4)=0,MOD($A$4,100)&lt;&gt;0)),IF(GV$9="","",VLOOKUP(WEEKDAY(DATE($A$4,7+$A$3-1,GV9),2),Auxiliar!$D$2:$E$8,2,0)),IF(GV$9="","",VLOOKUP(WEEKDAY(DATE($A$4,7+$A$3-1,GV9),2),Auxiliar!$D$2:$E$8,2,0)))</f>
        <v>Mie</v>
      </c>
      <c r="GW10" s="52" t="str">
        <f>IF(OR(MOD($A$4,400)=0,AND(MOD($A$4,4)=0,MOD($A$4,100)&lt;&gt;0)),IF(GW$9="","",VLOOKUP(WEEKDAY(DATE($A$4,7+$A$3-1,GW9),2),Auxiliar!$D$2:$E$8,2,0)),IF(GW$9="","",VLOOKUP(WEEKDAY(DATE($A$4,7+$A$3-1,GW9),2),Auxiliar!$D$2:$E$8,2,0)))</f>
        <v>Jue</v>
      </c>
      <c r="GX10" s="52" t="str">
        <f>IF(OR(MOD($A$4,400)=0,AND(MOD($A$4,4)=0,MOD($A$4,100)&lt;&gt;0)),IF(GX$9="","",VLOOKUP(WEEKDAY(DATE($A$4,7+$A$3-1,GX9),2),Auxiliar!$D$2:$E$8,2,0)),IF(GX$9="","",VLOOKUP(WEEKDAY(DATE($A$4,7+$A$3-1,GX9),2),Auxiliar!$D$2:$E$8,2,0)))</f>
        <v>Vie</v>
      </c>
      <c r="GY10" s="52" t="str">
        <f>IF(OR(MOD($A$4,400)=0,AND(MOD($A$4,4)=0,MOD($A$4,100)&lt;&gt;0)),IF(GY$9="","",VLOOKUP(WEEKDAY(DATE($A$4,7+$A$3-1,GY9),2),Auxiliar!$D$2:$E$8,2,0)),IF(GY$9="","",VLOOKUP(WEEKDAY(DATE($A$4,7+$A$3-1,GY9),2),Auxiliar!$D$2:$E$8,2,0)))</f>
        <v>Sab</v>
      </c>
      <c r="GZ10" s="52" t="str">
        <f>IF(OR(MOD($A$4,400)=0,AND(MOD($A$4,4)=0,MOD($A$4,100)&lt;&gt;0)),IF(GZ$9="","",VLOOKUP(WEEKDAY(DATE($A$4,7+$A$3-1,GZ9),2),Auxiliar!$D$2:$E$8,2,0)),IF(GZ$9="","",VLOOKUP(WEEKDAY(DATE($A$4,7+$A$3-1,GZ9),2),Auxiliar!$D$2:$E$8,2,0)))</f>
        <v>Dom</v>
      </c>
      <c r="HA10" s="52" t="str">
        <f>IF(OR(MOD($A$4,400)=0,AND(MOD($A$4,4)=0,MOD($A$4,100)&lt;&gt;0)),IF(HA$9="","",VLOOKUP(WEEKDAY(DATE($A$4,7+$A$3-1,HA9),2),Auxiliar!$D$2:$E$8,2,0)),IF(HA$9="","",VLOOKUP(WEEKDAY(DATE($A$4,7+$A$3-1,HA9),2),Auxiliar!$D$2:$E$8,2,0)))</f>
        <v>Lun</v>
      </c>
      <c r="HB10" s="52" t="str">
        <f>IF(OR(MOD($A$4,400)=0,AND(MOD($A$4,4)=0,MOD($A$4,100)&lt;&gt;0)),IF(HB$9="","",VLOOKUP(WEEKDAY(DATE($A$4,7+$A$3-1,HB9),2),Auxiliar!$D$2:$E$8,2,0)),IF(HB$9="","",VLOOKUP(WEEKDAY(DATE($A$4,7+$A$3-1,HB9),2),Auxiliar!$D$2:$E$8,2,0)))</f>
        <v>Mar</v>
      </c>
      <c r="HC10" s="52" t="str">
        <f>IF(OR(MOD($A$4,400)=0,AND(MOD($A$4,4)=0,MOD($A$4,100)&lt;&gt;0)),IF(HC$9="","",VLOOKUP(WEEKDAY(DATE($A$4,7+$A$3-1,HC9),2),Auxiliar!$D$2:$E$8,2,0)),IF(HC$9="","",VLOOKUP(WEEKDAY(DATE($A$4,7+$A$3-1,HC9),2),Auxiliar!$D$2:$E$8,2,0)))</f>
        <v>Mie</v>
      </c>
      <c r="HD10" s="52" t="str">
        <f>IF(OR(MOD($A$4,400)=0,AND(MOD($A$4,4)=0,MOD($A$4,100)&lt;&gt;0)),IF(HD$9="","",VLOOKUP(WEEKDAY(DATE($A$4,7+$A$3-1,HD9),2),Auxiliar!$D$2:$E$8,2,0)),IF(HD$9="","",VLOOKUP(WEEKDAY(DATE($A$4,7+$A$3-1,HD9),2),Auxiliar!$D$2:$E$8,2,0)))</f>
        <v>Jue</v>
      </c>
      <c r="HE10" s="52" t="str">
        <f>IF(OR(MOD($A$4,400)=0,AND(MOD($A$4,4)=0,MOD($A$4,100)&lt;&gt;0)),IF(HE$9="","",VLOOKUP(WEEKDAY(DATE($A$4,7+$A$3-1,HE9),2),Auxiliar!$D$2:$E$8,2,0)),IF(HE$9="","",VLOOKUP(WEEKDAY(DATE($A$4,7+$A$3-1,HE9),2),Auxiliar!$D$2:$E$8,2,0)))</f>
        <v>Vie</v>
      </c>
      <c r="HF10" s="52" t="str">
        <f>IF(OR(MOD($A$4,400)=0,AND(MOD($A$4,4)=0,MOD($A$4,100)&lt;&gt;0)),IF(HF$9="","",VLOOKUP(WEEKDAY(DATE($A$4,7+$A$3-1,HF9),2),Auxiliar!$D$2:$E$8,2,0)),IF(HF$9="","",VLOOKUP(WEEKDAY(DATE($A$4,7+$A$3-1,HF9),2),Auxiliar!$D$2:$E$8,2,0)))</f>
        <v>Sab</v>
      </c>
      <c r="HG10" s="52" t="str">
        <f>IF(OR(MOD($A$4,400)=0,AND(MOD($A$4,4)=0,MOD($A$4,100)&lt;&gt;0)),IF(HG$9="","",VLOOKUP(WEEKDAY(DATE($A$4,7+$A$3-1,HG9),2),Auxiliar!$D$2:$E$8,2,0)),IF(HG$9="","",VLOOKUP(WEEKDAY(DATE($A$4,7+$A$3-1,HG9),2),Auxiliar!$D$2:$E$8,2,0)))</f>
        <v>Dom</v>
      </c>
      <c r="HH10" s="52" t="str">
        <f>IF(OR(MOD($A$4,400)=0,AND(MOD($A$4,4)=0,MOD($A$4,100)&lt;&gt;0)),IF(HH$9="","",VLOOKUP(WEEKDAY(DATE($A$4,7+$A$3-1,HH9),2),Auxiliar!$D$2:$E$8,2,0)),IF(HH$9="","",VLOOKUP(WEEKDAY(DATE($A$4,7+$A$3-1,HH9),2),Auxiliar!$D$2:$E$8,2,0)))</f>
        <v>Lun</v>
      </c>
      <c r="HI10" s="52" t="str">
        <f>IF(OR(MOD($A$4,400)=0,AND(MOD($A$4,4)=0,MOD($A$4,100)&lt;&gt;0)),IF(HI$9="","",VLOOKUP(WEEKDAY(DATE($A$4,7+$A$3-1,HI9),2),Auxiliar!$D$2:$E$8,2,0)),IF(HI$9="","",VLOOKUP(WEEKDAY(DATE($A$4,7+$A$3-1,HI9),2),Auxiliar!$D$2:$E$8,2,0)))</f>
        <v>Mar</v>
      </c>
      <c r="HJ10" s="53" t="str">
        <f>IF(OR(MOD($A$4,400)=0,AND(MOD($A$4,4)=0,MOD($A$4,100)&lt;&gt;0)),IF(HJ$9="","",VLOOKUP(WEEKDAY(DATE($A$4,7+$A$3-1,HJ9),2),Auxiliar!$D$2:$E$8,2,0)),IF(HJ$9="","",VLOOKUP(WEEKDAY(DATE($A$4,7+$A$3-1,HJ9),2),Auxiliar!$D$2:$E$8,2,0)))</f>
        <v>Mie</v>
      </c>
      <c r="HK10" s="51" t="str">
        <f>IF(OR(MOD($A$4,400)=0,AND(MOD($A$4,4)=0,MOD($A$4,100)&lt;&gt;0)),IF(HK$9="","",VLOOKUP(WEEKDAY(DATE($A$4,8+$A$3-1,HK9),2),Auxiliar!$D$2:$E$8,2,0)),IF(HK$9="","",VLOOKUP(WEEKDAY(DATE($A$4,8+$A$3-1,HK9),2),Auxiliar!$D$2:$E$8,2,0)))</f>
        <v>Jue</v>
      </c>
      <c r="HL10" s="52" t="str">
        <f>IF(OR(MOD($A$4,400)=0,AND(MOD($A$4,4)=0,MOD($A$4,100)&lt;&gt;0)),IF(HL$9="","",VLOOKUP(WEEKDAY(DATE($A$4,8+$A$3-1,HL9),2),Auxiliar!$D$2:$E$8,2,0)),IF(HL$9="","",VLOOKUP(WEEKDAY(DATE($A$4,8+$A$3-1,HL9),2),Auxiliar!$D$2:$E$8,2,0)))</f>
        <v>Vie</v>
      </c>
      <c r="HM10" s="52" t="str">
        <f>IF(OR(MOD($A$4,400)=0,AND(MOD($A$4,4)=0,MOD($A$4,100)&lt;&gt;0)),IF(HM$9="","",VLOOKUP(WEEKDAY(DATE($A$4,8+$A$3-1,HM9),2),Auxiliar!$D$2:$E$8,2,0)),IF(HM$9="","",VLOOKUP(WEEKDAY(DATE($A$4,8+$A$3-1,HM9),2),Auxiliar!$D$2:$E$8,2,0)))</f>
        <v>Sab</v>
      </c>
      <c r="HN10" s="52" t="str">
        <f>IF(OR(MOD($A$4,400)=0,AND(MOD($A$4,4)=0,MOD($A$4,100)&lt;&gt;0)),IF(HN$9="","",VLOOKUP(WEEKDAY(DATE($A$4,8+$A$3-1,HN9),2),Auxiliar!$D$2:$E$8,2,0)),IF(HN$9="","",VLOOKUP(WEEKDAY(DATE($A$4,8+$A$3-1,HN9),2),Auxiliar!$D$2:$E$8,2,0)))</f>
        <v>Dom</v>
      </c>
      <c r="HO10" s="52" t="str">
        <f>IF(OR(MOD($A$4,400)=0,AND(MOD($A$4,4)=0,MOD($A$4,100)&lt;&gt;0)),IF(HO$9="","",VLOOKUP(WEEKDAY(DATE($A$4,8+$A$3-1,HO9),2),Auxiliar!$D$2:$E$8,2,0)),IF(HO$9="","",VLOOKUP(WEEKDAY(DATE($A$4,8+$A$3-1,HO9),2),Auxiliar!$D$2:$E$8,2,0)))</f>
        <v>Lun</v>
      </c>
      <c r="HP10" s="52" t="str">
        <f>IF(OR(MOD($A$4,400)=0,AND(MOD($A$4,4)=0,MOD($A$4,100)&lt;&gt;0)),IF(HP$9="","",VLOOKUP(WEEKDAY(DATE($A$4,8+$A$3-1,HP9),2),Auxiliar!$D$2:$E$8,2,0)),IF(HP$9="","",VLOOKUP(WEEKDAY(DATE($A$4,8+$A$3-1,HP9),2),Auxiliar!$D$2:$E$8,2,0)))</f>
        <v>Mar</v>
      </c>
      <c r="HQ10" s="52" t="str">
        <f>IF(OR(MOD($A$4,400)=0,AND(MOD($A$4,4)=0,MOD($A$4,100)&lt;&gt;0)),IF(HQ$9="","",VLOOKUP(WEEKDAY(DATE($A$4,8+$A$3-1,HQ9),2),Auxiliar!$D$2:$E$8,2,0)),IF(HQ$9="","",VLOOKUP(WEEKDAY(DATE($A$4,8+$A$3-1,HQ9),2),Auxiliar!$D$2:$E$8,2,0)))</f>
        <v>Mie</v>
      </c>
      <c r="HR10" s="52" t="str">
        <f>IF(OR(MOD($A$4,400)=0,AND(MOD($A$4,4)=0,MOD($A$4,100)&lt;&gt;0)),IF(HR$9="","",VLOOKUP(WEEKDAY(DATE($A$4,8+$A$3-1,HR9),2),Auxiliar!$D$2:$E$8,2,0)),IF(HR$9="","",VLOOKUP(WEEKDAY(DATE($A$4,8+$A$3-1,HR9),2),Auxiliar!$D$2:$E$8,2,0)))</f>
        <v>Jue</v>
      </c>
      <c r="HS10" s="52" t="str">
        <f>IF(OR(MOD($A$4,400)=0,AND(MOD($A$4,4)=0,MOD($A$4,100)&lt;&gt;0)),IF(HS$9="","",VLOOKUP(WEEKDAY(DATE($A$4,8+$A$3-1,HS9),2),Auxiliar!$D$2:$E$8,2,0)),IF(HS$9="","",VLOOKUP(WEEKDAY(DATE($A$4,8+$A$3-1,HS9),2),Auxiliar!$D$2:$E$8,2,0)))</f>
        <v>Vie</v>
      </c>
      <c r="HT10" s="52" t="str">
        <f>IF(OR(MOD($A$4,400)=0,AND(MOD($A$4,4)=0,MOD($A$4,100)&lt;&gt;0)),IF(HT$9="","",VLOOKUP(WEEKDAY(DATE($A$4,8+$A$3-1,HT9),2),Auxiliar!$D$2:$E$8,2,0)),IF(HT$9="","",VLOOKUP(WEEKDAY(DATE($A$4,8+$A$3-1,HT9),2),Auxiliar!$D$2:$E$8,2,0)))</f>
        <v>Sab</v>
      </c>
      <c r="HU10" s="52" t="str">
        <f>IF(OR(MOD($A$4,400)=0,AND(MOD($A$4,4)=0,MOD($A$4,100)&lt;&gt;0)),IF(HU$9="","",VLOOKUP(WEEKDAY(DATE($A$4,8+$A$3-1,HU9),2),Auxiliar!$D$2:$E$8,2,0)),IF(HU$9="","",VLOOKUP(WEEKDAY(DATE($A$4,8+$A$3-1,HU9),2),Auxiliar!$D$2:$E$8,2,0)))</f>
        <v>Dom</v>
      </c>
      <c r="HV10" s="52" t="str">
        <f>IF(OR(MOD($A$4,400)=0,AND(MOD($A$4,4)=0,MOD($A$4,100)&lt;&gt;0)),IF(HV$9="","",VLOOKUP(WEEKDAY(DATE($A$4,8+$A$3-1,HV9),2),Auxiliar!$D$2:$E$8,2,0)),IF(HV$9="","",VLOOKUP(WEEKDAY(DATE($A$4,8+$A$3-1,HV9),2),Auxiliar!$D$2:$E$8,2,0)))</f>
        <v>Lun</v>
      </c>
      <c r="HW10" s="52" t="str">
        <f>IF(OR(MOD($A$4,400)=0,AND(MOD($A$4,4)=0,MOD($A$4,100)&lt;&gt;0)),IF(HW$9="","",VLOOKUP(WEEKDAY(DATE($A$4,8+$A$3-1,HW9),2),Auxiliar!$D$2:$E$8,2,0)),IF(HW$9="","",VLOOKUP(WEEKDAY(DATE($A$4,8+$A$3-1,HW9),2),Auxiliar!$D$2:$E$8,2,0)))</f>
        <v>Mar</v>
      </c>
      <c r="HX10" s="52" t="str">
        <f>IF(OR(MOD($A$4,400)=0,AND(MOD($A$4,4)=0,MOD($A$4,100)&lt;&gt;0)),IF(HX$9="","",VLOOKUP(WEEKDAY(DATE($A$4,8+$A$3-1,HX9),2),Auxiliar!$D$2:$E$8,2,0)),IF(HX$9="","",VLOOKUP(WEEKDAY(DATE($A$4,8+$A$3-1,HX9),2),Auxiliar!$D$2:$E$8,2,0)))</f>
        <v>Mie</v>
      </c>
      <c r="HY10" s="52" t="str">
        <f>IF(OR(MOD($A$4,400)=0,AND(MOD($A$4,4)=0,MOD($A$4,100)&lt;&gt;0)),IF(HY$9="","",VLOOKUP(WEEKDAY(DATE($A$4,8+$A$3-1,HY9),2),Auxiliar!$D$2:$E$8,2,0)),IF(HY$9="","",VLOOKUP(WEEKDAY(DATE($A$4,8+$A$3-1,HY9),2),Auxiliar!$D$2:$E$8,2,0)))</f>
        <v>Jue</v>
      </c>
      <c r="HZ10" s="52" t="str">
        <f>IF(OR(MOD($A$4,400)=0,AND(MOD($A$4,4)=0,MOD($A$4,100)&lt;&gt;0)),IF(HZ$9="","",VLOOKUP(WEEKDAY(DATE($A$4,8+$A$3-1,HZ9),2),Auxiliar!$D$2:$E$8,2,0)),IF(HZ$9="","",VLOOKUP(WEEKDAY(DATE($A$4,8+$A$3-1,HZ9),2),Auxiliar!$D$2:$E$8,2,0)))</f>
        <v>Vie</v>
      </c>
      <c r="IA10" s="52" t="str">
        <f>IF(OR(MOD($A$4,400)=0,AND(MOD($A$4,4)=0,MOD($A$4,100)&lt;&gt;0)),IF(IA$9="","",VLOOKUP(WEEKDAY(DATE($A$4,8+$A$3-1,IA9),2),Auxiliar!$D$2:$E$8,2,0)),IF(IA$9="","",VLOOKUP(WEEKDAY(DATE($A$4,8+$A$3-1,IA9),2),Auxiliar!$D$2:$E$8,2,0)))</f>
        <v>Sab</v>
      </c>
      <c r="IB10" s="52" t="str">
        <f>IF(OR(MOD($A$4,400)=0,AND(MOD($A$4,4)=0,MOD($A$4,100)&lt;&gt;0)),IF(IB$9="","",VLOOKUP(WEEKDAY(DATE($A$4,8+$A$3-1,IB9),2),Auxiliar!$D$2:$E$8,2,0)),IF(IB$9="","",VLOOKUP(WEEKDAY(DATE($A$4,8+$A$3-1,IB9),2),Auxiliar!$D$2:$E$8,2,0)))</f>
        <v>Dom</v>
      </c>
      <c r="IC10" s="52" t="str">
        <f>IF(OR(MOD($A$4,400)=0,AND(MOD($A$4,4)=0,MOD($A$4,100)&lt;&gt;0)),IF(IC$9="","",VLOOKUP(WEEKDAY(DATE($A$4,8+$A$3-1,IC9),2),Auxiliar!$D$2:$E$8,2,0)),IF(IC$9="","",VLOOKUP(WEEKDAY(DATE($A$4,8+$A$3-1,IC9),2),Auxiliar!$D$2:$E$8,2,0)))</f>
        <v>Lun</v>
      </c>
      <c r="ID10" s="52" t="str">
        <f>IF(OR(MOD($A$4,400)=0,AND(MOD($A$4,4)=0,MOD($A$4,100)&lt;&gt;0)),IF(ID$9="","",VLOOKUP(WEEKDAY(DATE($A$4,8+$A$3-1,ID9),2),Auxiliar!$D$2:$E$8,2,0)),IF(ID$9="","",VLOOKUP(WEEKDAY(DATE($A$4,8+$A$3-1,ID9),2),Auxiliar!$D$2:$E$8,2,0)))</f>
        <v>Mar</v>
      </c>
      <c r="IE10" s="52" t="str">
        <f>IF(OR(MOD($A$4,400)=0,AND(MOD($A$4,4)=0,MOD($A$4,100)&lt;&gt;0)),IF(IE$9="","",VLOOKUP(WEEKDAY(DATE($A$4,8+$A$3-1,IE9),2),Auxiliar!$D$2:$E$8,2,0)),IF(IE$9="","",VLOOKUP(WEEKDAY(DATE($A$4,8+$A$3-1,IE9),2),Auxiliar!$D$2:$E$8,2,0)))</f>
        <v>Mie</v>
      </c>
      <c r="IF10" s="52" t="str">
        <f>IF(OR(MOD($A$4,400)=0,AND(MOD($A$4,4)=0,MOD($A$4,100)&lt;&gt;0)),IF(IF$9="","",VLOOKUP(WEEKDAY(DATE($A$4,8+$A$3-1,IF9),2),Auxiliar!$D$2:$E$8,2,0)),IF(IF$9="","",VLOOKUP(WEEKDAY(DATE($A$4,8+$A$3-1,IF9),2),Auxiliar!$D$2:$E$8,2,0)))</f>
        <v>Jue</v>
      </c>
      <c r="IG10" s="52" t="str">
        <f>IF(OR(MOD($A$4,400)=0,AND(MOD($A$4,4)=0,MOD($A$4,100)&lt;&gt;0)),IF(IG$9="","",VLOOKUP(WEEKDAY(DATE($A$4,8+$A$3-1,IG9),2),Auxiliar!$D$2:$E$8,2,0)),IF(IG$9="","",VLOOKUP(WEEKDAY(DATE($A$4,8+$A$3-1,IG9),2),Auxiliar!$D$2:$E$8,2,0)))</f>
        <v>Vie</v>
      </c>
      <c r="IH10" s="52" t="str">
        <f>IF(OR(MOD($A$4,400)=0,AND(MOD($A$4,4)=0,MOD($A$4,100)&lt;&gt;0)),IF(IH$9="","",VLOOKUP(WEEKDAY(DATE($A$4,8+$A$3-1,IH9),2),Auxiliar!$D$2:$E$8,2,0)),IF(IH$9="","",VLOOKUP(WEEKDAY(DATE($A$4,8+$A$3-1,IH9),2),Auxiliar!$D$2:$E$8,2,0)))</f>
        <v>Sab</v>
      </c>
      <c r="II10" s="52" t="str">
        <f>IF(OR(MOD($A$4,400)=0,AND(MOD($A$4,4)=0,MOD($A$4,100)&lt;&gt;0)),IF(II$9="","",VLOOKUP(WEEKDAY(DATE($A$4,8+$A$3-1,II9),2),Auxiliar!$D$2:$E$8,2,0)),IF(II$9="","",VLOOKUP(WEEKDAY(DATE($A$4,8+$A$3-1,II9),2),Auxiliar!$D$2:$E$8,2,0)))</f>
        <v>Dom</v>
      </c>
      <c r="IJ10" s="52" t="str">
        <f>IF(OR(MOD($A$4,400)=0,AND(MOD($A$4,4)=0,MOD($A$4,100)&lt;&gt;0)),IF(IJ$9="","",VLOOKUP(WEEKDAY(DATE($A$4,8+$A$3-1,IJ9),2),Auxiliar!$D$2:$E$8,2,0)),IF(IJ$9="","",VLOOKUP(WEEKDAY(DATE($A$4,8+$A$3-1,IJ9),2),Auxiliar!$D$2:$E$8,2,0)))</f>
        <v>Lun</v>
      </c>
      <c r="IK10" s="52" t="str">
        <f>IF(OR(MOD($A$4,400)=0,AND(MOD($A$4,4)=0,MOD($A$4,100)&lt;&gt;0)),IF(IK$9="","",VLOOKUP(WEEKDAY(DATE($A$4,8+$A$3-1,IK9),2),Auxiliar!$D$2:$E$8,2,0)),IF(IK$9="","",VLOOKUP(WEEKDAY(DATE($A$4,8+$A$3-1,IK9),2),Auxiliar!$D$2:$E$8,2,0)))</f>
        <v>Mar</v>
      </c>
      <c r="IL10" s="52" t="str">
        <f>IF(OR(MOD($A$4,400)=0,AND(MOD($A$4,4)=0,MOD($A$4,100)&lt;&gt;0)),IF(IL$9="","",VLOOKUP(WEEKDAY(DATE($A$4,8+$A$3-1,IL9),2),Auxiliar!$D$2:$E$8,2,0)),IF(IL$9="","",VLOOKUP(WEEKDAY(DATE($A$4,8+$A$3-1,IL9),2),Auxiliar!$D$2:$E$8,2,0)))</f>
        <v>Mie</v>
      </c>
      <c r="IM10" s="52" t="str">
        <f>IF(OR(MOD($A$4,400)=0,AND(MOD($A$4,4)=0,MOD($A$4,100)&lt;&gt;0)),IF(IM$9="","",VLOOKUP(WEEKDAY(DATE($A$4,8+$A$3-1,IM9),2),Auxiliar!$D$2:$E$8,2,0)),IF(IM$9="","",VLOOKUP(WEEKDAY(DATE($A$4,8+$A$3-1,IM9),2),Auxiliar!$D$2:$E$8,2,0)))</f>
        <v>Jue</v>
      </c>
      <c r="IN10" s="52" t="str">
        <f>IF(OR(MOD($A$4,400)=0,AND(MOD($A$4,4)=0,MOD($A$4,100)&lt;&gt;0)),IF(IN$9="","",VLOOKUP(WEEKDAY(DATE($A$4,8+$A$3-1,IN9),2),Auxiliar!$D$2:$E$8,2,0)),IF(IN$9="","",VLOOKUP(WEEKDAY(DATE($A$4,8+$A$3-1,IN9),2),Auxiliar!$D$2:$E$8,2,0)))</f>
        <v>Vie</v>
      </c>
      <c r="IO10" s="53" t="str">
        <f>IF(OR(MOD($A$4,400)=0,AND(MOD($A$4,4)=0,MOD($A$4,100)&lt;&gt;0)),IF(IO$9="","",VLOOKUP(WEEKDAY(DATE($A$4,8+$A$3-1,IO9),2),Auxiliar!$D$2:$E$8,2,0)),IF(IO$9="","",VLOOKUP(WEEKDAY(DATE($A$4,8+$A$3-1,IO9),2),Auxiliar!$D$2:$E$8,2,0)))</f>
        <v>Sab</v>
      </c>
      <c r="IP10" s="51" t="str">
        <f>IF(OR(MOD($A$4,400)=0,AND(MOD($A$4,4)=0,MOD($A$4,100)&lt;&gt;0)),IF(IP$9="","",VLOOKUP(WEEKDAY(DATE($A$4,9+$A$3-1,IP9),2),Auxiliar!$D$2:$E$8,2,0)),IF(IP$9="","",VLOOKUP(WEEKDAY(DATE($A$4,9+$A$3-1,IP9),2),Auxiliar!$D$2:$E$8,2,0)))</f>
        <v>Dom</v>
      </c>
      <c r="IQ10" s="52" t="str">
        <f>IF(OR(MOD($A$4,400)=0,AND(MOD($A$4,4)=0,MOD($A$4,100)&lt;&gt;0)),IF(IQ$9="","",VLOOKUP(WEEKDAY(DATE($A$4,9+$A$3-1,IQ9),2),Auxiliar!$D$2:$E$8,2,0)),IF(IQ$9="","",VLOOKUP(WEEKDAY(DATE($A$4,9+$A$3-1,IQ9),2),Auxiliar!$D$2:$E$8,2,0)))</f>
        <v>Lun</v>
      </c>
      <c r="IR10" s="52" t="str">
        <f>IF(OR(MOD($A$4,400)=0,AND(MOD($A$4,4)=0,MOD($A$4,100)&lt;&gt;0)),IF(IR$9="","",VLOOKUP(WEEKDAY(DATE($A$4,9+$A$3-1,IR9),2),Auxiliar!$D$2:$E$8,2,0)),IF(IR$9="","",VLOOKUP(WEEKDAY(DATE($A$4,9+$A$3-1,IR9),2),Auxiliar!$D$2:$E$8,2,0)))</f>
        <v>Mar</v>
      </c>
      <c r="IS10" s="52" t="str">
        <f>IF(OR(MOD($A$4,400)=0,AND(MOD($A$4,4)=0,MOD($A$4,100)&lt;&gt;0)),IF(IS$9="","",VLOOKUP(WEEKDAY(DATE($A$4,9+$A$3-1,IS9),2),Auxiliar!$D$2:$E$8,2,0)),IF(IS$9="","",VLOOKUP(WEEKDAY(DATE($A$4,9+$A$3-1,IS9),2),Auxiliar!$D$2:$E$8,2,0)))</f>
        <v>Mie</v>
      </c>
      <c r="IT10" s="52" t="str">
        <f>IF(OR(MOD($A$4,400)=0,AND(MOD($A$4,4)=0,MOD($A$4,100)&lt;&gt;0)),IF(IT$9="","",VLOOKUP(WEEKDAY(DATE($A$4,9+$A$3-1,IT9),2),Auxiliar!$D$2:$E$8,2,0)),IF(IT$9="","",VLOOKUP(WEEKDAY(DATE($A$4,9+$A$3-1,IT9),2),Auxiliar!$D$2:$E$8,2,0)))</f>
        <v>Jue</v>
      </c>
      <c r="IU10" s="52" t="str">
        <f>IF(OR(MOD($A$4,400)=0,AND(MOD($A$4,4)=0,MOD($A$4,100)&lt;&gt;0)),IF(IU$9="","",VLOOKUP(WEEKDAY(DATE($A$4,9+$A$3-1,IU9),2),Auxiliar!$D$2:$E$8,2,0)),IF(IU$9="","",VLOOKUP(WEEKDAY(DATE($A$4,9+$A$3-1,IU9),2),Auxiliar!$D$2:$E$8,2,0)))</f>
        <v>Vie</v>
      </c>
      <c r="IV10" s="52" t="str">
        <f>IF(OR(MOD($A$4,400)=0,AND(MOD($A$4,4)=0,MOD($A$4,100)&lt;&gt;0)),IF(IV$9="","",VLOOKUP(WEEKDAY(DATE($A$4,9+$A$3-1,IV9),2),Auxiliar!$D$2:$E$8,2,0)),IF(IV$9="","",VLOOKUP(WEEKDAY(DATE($A$4,9+$A$3-1,IV9),2),Auxiliar!$D$2:$E$8,2,0)))</f>
        <v>Sab</v>
      </c>
      <c r="IW10" s="52" t="str">
        <f>IF(OR(MOD($A$4,400)=0,AND(MOD($A$4,4)=0,MOD($A$4,100)&lt;&gt;0)),IF(IW$9="","",VLOOKUP(WEEKDAY(DATE($A$4,9+$A$3-1,IW9),2),Auxiliar!$D$2:$E$8,2,0)),IF(IW$9="","",VLOOKUP(WEEKDAY(DATE($A$4,9+$A$3-1,IW9),2),Auxiliar!$D$2:$E$8,2,0)))</f>
        <v>Dom</v>
      </c>
      <c r="IX10" s="52" t="str">
        <f>IF(OR(MOD($A$4,400)=0,AND(MOD($A$4,4)=0,MOD($A$4,100)&lt;&gt;0)),IF(IX$9="","",VLOOKUP(WEEKDAY(DATE($A$4,9+$A$3-1,IX9),2),Auxiliar!$D$2:$E$8,2,0)),IF(IX$9="","",VLOOKUP(WEEKDAY(DATE($A$4,9+$A$3-1,IX9),2),Auxiliar!$D$2:$E$8,2,0)))</f>
        <v>Lun</v>
      </c>
      <c r="IY10" s="52" t="str">
        <f>IF(OR(MOD($A$4,400)=0,AND(MOD($A$4,4)=0,MOD($A$4,100)&lt;&gt;0)),IF(IY$9="","",VLOOKUP(WEEKDAY(DATE($A$4,9+$A$3-1,IY9),2),Auxiliar!$D$2:$E$8,2,0)),IF(IY$9="","",VLOOKUP(WEEKDAY(DATE($A$4,9+$A$3-1,IY9),2),Auxiliar!$D$2:$E$8,2,0)))</f>
        <v>Mar</v>
      </c>
      <c r="IZ10" s="52" t="str">
        <f>IF(OR(MOD($A$4,400)=0,AND(MOD($A$4,4)=0,MOD($A$4,100)&lt;&gt;0)),IF(IZ$9="","",VLOOKUP(WEEKDAY(DATE($A$4,9+$A$3-1,IZ9),2),Auxiliar!$D$2:$E$8,2,0)),IF(IZ$9="","",VLOOKUP(WEEKDAY(DATE($A$4,9+$A$3-1,IZ9),2),Auxiliar!$D$2:$E$8,2,0)))</f>
        <v>Mie</v>
      </c>
      <c r="JA10" s="52" t="str">
        <f>IF(OR(MOD($A$4,400)=0,AND(MOD($A$4,4)=0,MOD($A$4,100)&lt;&gt;0)),IF(JA$9="","",VLOOKUP(WEEKDAY(DATE($A$4,9+$A$3-1,JA9),2),Auxiliar!$D$2:$E$8,2,0)),IF(JA$9="","",VLOOKUP(WEEKDAY(DATE($A$4,9+$A$3-1,JA9),2),Auxiliar!$D$2:$E$8,2,0)))</f>
        <v>Jue</v>
      </c>
      <c r="JB10" s="52" t="str">
        <f>IF(OR(MOD($A$4,400)=0,AND(MOD($A$4,4)=0,MOD($A$4,100)&lt;&gt;0)),IF(JB$9="","",VLOOKUP(WEEKDAY(DATE($A$4,9+$A$3-1,JB9),2),Auxiliar!$D$2:$E$8,2,0)),IF(JB$9="","",VLOOKUP(WEEKDAY(DATE($A$4,9+$A$3-1,JB9),2),Auxiliar!$D$2:$E$8,2,0)))</f>
        <v>Vie</v>
      </c>
      <c r="JC10" s="52" t="str">
        <f>IF(OR(MOD($A$4,400)=0,AND(MOD($A$4,4)=0,MOD($A$4,100)&lt;&gt;0)),IF(JC$9="","",VLOOKUP(WEEKDAY(DATE($A$4,9+$A$3-1,JC9),2),Auxiliar!$D$2:$E$8,2,0)),IF(JC$9="","",VLOOKUP(WEEKDAY(DATE($A$4,9+$A$3-1,JC9),2),Auxiliar!$D$2:$E$8,2,0)))</f>
        <v>Sab</v>
      </c>
      <c r="JD10" s="52" t="str">
        <f>IF(OR(MOD($A$4,400)=0,AND(MOD($A$4,4)=0,MOD($A$4,100)&lt;&gt;0)),IF(JD$9="","",VLOOKUP(WEEKDAY(DATE($A$4,9+$A$3-1,JD9),2),Auxiliar!$D$2:$E$8,2,0)),IF(JD$9="","",VLOOKUP(WEEKDAY(DATE($A$4,9+$A$3-1,JD9),2),Auxiliar!$D$2:$E$8,2,0)))</f>
        <v>Dom</v>
      </c>
      <c r="JE10" s="52" t="str">
        <f>IF(OR(MOD($A$4,400)=0,AND(MOD($A$4,4)=0,MOD($A$4,100)&lt;&gt;0)),IF(JE$9="","",VLOOKUP(WEEKDAY(DATE($A$4,9+$A$3-1,JE9),2),Auxiliar!$D$2:$E$8,2,0)),IF(JE$9="","",VLOOKUP(WEEKDAY(DATE($A$4,9+$A$3-1,JE9),2),Auxiliar!$D$2:$E$8,2,0)))</f>
        <v>Lun</v>
      </c>
      <c r="JF10" s="52" t="str">
        <f>IF(OR(MOD($A$4,400)=0,AND(MOD($A$4,4)=0,MOD($A$4,100)&lt;&gt;0)),IF(JF$9="","",VLOOKUP(WEEKDAY(DATE($A$4,9+$A$3-1,JF9),2),Auxiliar!$D$2:$E$8,2,0)),IF(JF$9="","",VLOOKUP(WEEKDAY(DATE($A$4,9+$A$3-1,JF9),2),Auxiliar!$D$2:$E$8,2,0)))</f>
        <v>Mar</v>
      </c>
      <c r="JG10" s="52" t="str">
        <f>IF(OR(MOD($A$4,400)=0,AND(MOD($A$4,4)=0,MOD($A$4,100)&lt;&gt;0)),IF(JG$9="","",VLOOKUP(WEEKDAY(DATE($A$4,9+$A$3-1,JG9),2),Auxiliar!$D$2:$E$8,2,0)),IF(JG$9="","",VLOOKUP(WEEKDAY(DATE($A$4,9+$A$3-1,JG9),2),Auxiliar!$D$2:$E$8,2,0)))</f>
        <v>Mie</v>
      </c>
      <c r="JH10" s="52" t="str">
        <f>IF(OR(MOD($A$4,400)=0,AND(MOD($A$4,4)=0,MOD($A$4,100)&lt;&gt;0)),IF(JH$9="","",VLOOKUP(WEEKDAY(DATE($A$4,9+$A$3-1,JH9),2),Auxiliar!$D$2:$E$8,2,0)),IF(JH$9="","",VLOOKUP(WEEKDAY(DATE($A$4,9+$A$3-1,JH9),2),Auxiliar!$D$2:$E$8,2,0)))</f>
        <v>Jue</v>
      </c>
      <c r="JI10" s="52" t="str">
        <f>IF(OR(MOD($A$4,400)=0,AND(MOD($A$4,4)=0,MOD($A$4,100)&lt;&gt;0)),IF(JI$9="","",VLOOKUP(WEEKDAY(DATE($A$4,9+$A$3-1,JI9),2),Auxiliar!$D$2:$E$8,2,0)),IF(JI$9="","",VLOOKUP(WEEKDAY(DATE($A$4,9+$A$3-1,JI9),2),Auxiliar!$D$2:$E$8,2,0)))</f>
        <v>Vie</v>
      </c>
      <c r="JJ10" s="52" t="str">
        <f>IF(OR(MOD($A$4,400)=0,AND(MOD($A$4,4)=0,MOD($A$4,100)&lt;&gt;0)),IF(JJ$9="","",VLOOKUP(WEEKDAY(DATE($A$4,9+$A$3-1,JJ9),2),Auxiliar!$D$2:$E$8,2,0)),IF(JJ$9="","",VLOOKUP(WEEKDAY(DATE($A$4,9+$A$3-1,JJ9),2),Auxiliar!$D$2:$E$8,2,0)))</f>
        <v>Sab</v>
      </c>
      <c r="JK10" s="52" t="str">
        <f>IF(OR(MOD($A$4,400)=0,AND(MOD($A$4,4)=0,MOD($A$4,100)&lt;&gt;0)),IF(JK$9="","",VLOOKUP(WEEKDAY(DATE($A$4,9+$A$3-1,JK9),2),Auxiliar!$D$2:$E$8,2,0)),IF(JK$9="","",VLOOKUP(WEEKDAY(DATE($A$4,9+$A$3-1,JK9),2),Auxiliar!$D$2:$E$8,2,0)))</f>
        <v>Dom</v>
      </c>
      <c r="JL10" s="52" t="str">
        <f>IF(OR(MOD($A$4,400)=0,AND(MOD($A$4,4)=0,MOD($A$4,100)&lt;&gt;0)),IF(JL$9="","",VLOOKUP(WEEKDAY(DATE($A$4,9+$A$3-1,JL9),2),Auxiliar!$D$2:$E$8,2,0)),IF(JL$9="","",VLOOKUP(WEEKDAY(DATE($A$4,9+$A$3-1,JL9),2),Auxiliar!$D$2:$E$8,2,0)))</f>
        <v>Lun</v>
      </c>
      <c r="JM10" s="52" t="str">
        <f>IF(OR(MOD($A$4,400)=0,AND(MOD($A$4,4)=0,MOD($A$4,100)&lt;&gt;0)),IF(JM$9="","",VLOOKUP(WEEKDAY(DATE($A$4,9+$A$3-1,JM9),2),Auxiliar!$D$2:$E$8,2,0)),IF(JM$9="","",VLOOKUP(WEEKDAY(DATE($A$4,9+$A$3-1,JM9),2),Auxiliar!$D$2:$E$8,2,0)))</f>
        <v>Mar</v>
      </c>
      <c r="JN10" s="52" t="str">
        <f>IF(OR(MOD($A$4,400)=0,AND(MOD($A$4,4)=0,MOD($A$4,100)&lt;&gt;0)),IF(JN$9="","",VLOOKUP(WEEKDAY(DATE($A$4,9+$A$3-1,JN9),2),Auxiliar!$D$2:$E$8,2,0)),IF(JN$9="","",VLOOKUP(WEEKDAY(DATE($A$4,9+$A$3-1,JN9),2),Auxiliar!$D$2:$E$8,2,0)))</f>
        <v>Mie</v>
      </c>
      <c r="JO10" s="52" t="str">
        <f>IF(OR(MOD($A$4,400)=0,AND(MOD($A$4,4)=0,MOD($A$4,100)&lt;&gt;0)),IF(JO$9="","",VLOOKUP(WEEKDAY(DATE($A$4,9+$A$3-1,JO9),2),Auxiliar!$D$2:$E$8,2,0)),IF(JO$9="","",VLOOKUP(WEEKDAY(DATE($A$4,9+$A$3-1,JO9),2),Auxiliar!$D$2:$E$8,2,0)))</f>
        <v>Jue</v>
      </c>
      <c r="JP10" s="52" t="str">
        <f>IF(OR(MOD($A$4,400)=0,AND(MOD($A$4,4)=0,MOD($A$4,100)&lt;&gt;0)),IF(JP$9="","",VLOOKUP(WEEKDAY(DATE($A$4,9+$A$3-1,JP9),2),Auxiliar!$D$2:$E$8,2,0)),IF(JP$9="","",VLOOKUP(WEEKDAY(DATE($A$4,9+$A$3-1,JP9),2),Auxiliar!$D$2:$E$8,2,0)))</f>
        <v>Vie</v>
      </c>
      <c r="JQ10" s="52" t="str">
        <f>IF(OR(MOD($A$4,400)=0,AND(MOD($A$4,4)=0,MOD($A$4,100)&lt;&gt;0)),IF(JQ$9="","",VLOOKUP(WEEKDAY(DATE($A$4,9+$A$3-1,JQ9),2),Auxiliar!$D$2:$E$8,2,0)),IF(JQ$9="","",VLOOKUP(WEEKDAY(DATE($A$4,9+$A$3-1,JQ9),2),Auxiliar!$D$2:$E$8,2,0)))</f>
        <v>Sab</v>
      </c>
      <c r="JR10" s="52" t="str">
        <f>IF(OR(MOD($A$4,400)=0,AND(MOD($A$4,4)=0,MOD($A$4,100)&lt;&gt;0)),IF(JR$9="","",VLOOKUP(WEEKDAY(DATE($A$4,9+$A$3-1,JR9),2),Auxiliar!$D$2:$E$8,2,0)),IF(JR$9="","",VLOOKUP(WEEKDAY(DATE($A$4,9+$A$3-1,JR9),2),Auxiliar!$D$2:$E$8,2,0)))</f>
        <v>Dom</v>
      </c>
      <c r="JS10" s="52" t="str">
        <f>IF(OR(MOD($A$4,400)=0,AND(MOD($A$4,4)=0,MOD($A$4,100)&lt;&gt;0)),IF(JS$9="","",VLOOKUP(WEEKDAY(DATE($A$4,9+$A$3-1,JS9),2),Auxiliar!$D$2:$E$8,2,0)),IF(JS$9="","",VLOOKUP(WEEKDAY(DATE($A$4,9+$A$3-1,JS9),2),Auxiliar!$D$2:$E$8,2,0)))</f>
        <v>Lun</v>
      </c>
      <c r="JT10" s="53" t="str">
        <f>IF(OR(MOD($A$4,400)=0,AND(MOD($A$4,4)=0,MOD($A$4,100)&lt;&gt;0)),IF(JT$9="","",VLOOKUP(WEEKDAY(DATE($A$4,9+$A$3-1,JT9),2),Auxiliar!$D$2:$E$8,2,0)),IF(JT$9="","",VLOOKUP(WEEKDAY(DATE($A$4,9+$A$3-1,JT9),2),Auxiliar!$D$2:$E$8,2,0)))</f>
        <v/>
      </c>
      <c r="JU10" s="51" t="str">
        <f>IF(OR(MOD($A$4,400)=0,AND(MOD($A$4,4)=0,MOD($A$4,100)&lt;&gt;0)),IF(JU$9="","",VLOOKUP(WEEKDAY(DATE($A$4,10+$A$3-1,JU9),2),Auxiliar!$D$2:$E$8,2,0)),IF(JU$9="","",VLOOKUP(WEEKDAY(DATE($A$4,10+$A$3-1,JU9),2),Auxiliar!$D$2:$E$8,2,0)))</f>
        <v>Mar</v>
      </c>
      <c r="JV10" s="52" t="str">
        <f>IF(OR(MOD($A$4,400)=0,AND(MOD($A$4,4)=0,MOD($A$4,100)&lt;&gt;0)),IF(JV$9="","",VLOOKUP(WEEKDAY(DATE($A$4,10+$A$3-1,JV9),2),Auxiliar!$D$2:$E$8,2,0)),IF(JV$9="","",VLOOKUP(WEEKDAY(DATE($A$4,10+$A$3-1,JV9),2),Auxiliar!$D$2:$E$8,2,0)))</f>
        <v>Mie</v>
      </c>
      <c r="JW10" s="52" t="str">
        <f>IF(OR(MOD($A$4,400)=0,AND(MOD($A$4,4)=0,MOD($A$4,100)&lt;&gt;0)),IF(JW$9="","",VLOOKUP(WEEKDAY(DATE($A$4,10+$A$3-1,JW9),2),Auxiliar!$D$2:$E$8,2,0)),IF(JW$9="","",VLOOKUP(WEEKDAY(DATE($A$4,10+$A$3-1,JW9),2),Auxiliar!$D$2:$E$8,2,0)))</f>
        <v>Jue</v>
      </c>
      <c r="JX10" s="52" t="str">
        <f>IF(OR(MOD($A$4,400)=0,AND(MOD($A$4,4)=0,MOD($A$4,100)&lt;&gt;0)),IF(JX$9="","",VLOOKUP(WEEKDAY(DATE($A$4,10+$A$3-1,JX9),2),Auxiliar!$D$2:$E$8,2,0)),IF(JX$9="","",VLOOKUP(WEEKDAY(DATE($A$4,10+$A$3-1,JX9),2),Auxiliar!$D$2:$E$8,2,0)))</f>
        <v>Vie</v>
      </c>
      <c r="JY10" s="52" t="str">
        <f>IF(OR(MOD($A$4,400)=0,AND(MOD($A$4,4)=0,MOD($A$4,100)&lt;&gt;0)),IF(JY$9="","",VLOOKUP(WEEKDAY(DATE($A$4,10+$A$3-1,JY9),2),Auxiliar!$D$2:$E$8,2,0)),IF(JY$9="","",VLOOKUP(WEEKDAY(DATE($A$4,10+$A$3-1,JY9),2),Auxiliar!$D$2:$E$8,2,0)))</f>
        <v>Sab</v>
      </c>
      <c r="JZ10" s="52" t="str">
        <f>IF(OR(MOD($A$4,400)=0,AND(MOD($A$4,4)=0,MOD($A$4,100)&lt;&gt;0)),IF(JZ$9="","",VLOOKUP(WEEKDAY(DATE($A$4,10+$A$3-1,JZ9),2),Auxiliar!$D$2:$E$8,2,0)),IF(JZ$9="","",VLOOKUP(WEEKDAY(DATE($A$4,10+$A$3-1,JZ9),2),Auxiliar!$D$2:$E$8,2,0)))</f>
        <v>Dom</v>
      </c>
      <c r="KA10" s="52" t="str">
        <f>IF(OR(MOD($A$4,400)=0,AND(MOD($A$4,4)=0,MOD($A$4,100)&lt;&gt;0)),IF(KA$9="","",VLOOKUP(WEEKDAY(DATE($A$4,10+$A$3-1,KA9),2),Auxiliar!$D$2:$E$8,2,0)),IF(KA$9="","",VLOOKUP(WEEKDAY(DATE($A$4,10+$A$3-1,KA9),2),Auxiliar!$D$2:$E$8,2,0)))</f>
        <v>Lun</v>
      </c>
      <c r="KB10" s="52" t="str">
        <f>IF(OR(MOD($A$4,400)=0,AND(MOD($A$4,4)=0,MOD($A$4,100)&lt;&gt;0)),IF(KB$9="","",VLOOKUP(WEEKDAY(DATE($A$4,10+$A$3-1,KB9),2),Auxiliar!$D$2:$E$8,2,0)),IF(KB$9="","",VLOOKUP(WEEKDAY(DATE($A$4,10+$A$3-1,KB9),2),Auxiliar!$D$2:$E$8,2,0)))</f>
        <v>Mar</v>
      </c>
      <c r="KC10" s="52" t="str">
        <f>IF(OR(MOD($A$4,400)=0,AND(MOD($A$4,4)=0,MOD($A$4,100)&lt;&gt;0)),IF(KC$9="","",VLOOKUP(WEEKDAY(DATE($A$4,10+$A$3-1,KC9),2),Auxiliar!$D$2:$E$8,2,0)),IF(KC$9="","",VLOOKUP(WEEKDAY(DATE($A$4,10+$A$3-1,KC9),2),Auxiliar!$D$2:$E$8,2,0)))</f>
        <v>Mie</v>
      </c>
      <c r="KD10" s="52" t="str">
        <f>IF(OR(MOD($A$4,400)=0,AND(MOD($A$4,4)=0,MOD($A$4,100)&lt;&gt;0)),IF(KD$9="","",VLOOKUP(WEEKDAY(DATE($A$4,10+$A$3-1,KD9),2),Auxiliar!$D$2:$E$8,2,0)),IF(KD$9="","",VLOOKUP(WEEKDAY(DATE($A$4,10+$A$3-1,KD9),2),Auxiliar!$D$2:$E$8,2,0)))</f>
        <v>Jue</v>
      </c>
      <c r="KE10" s="52" t="str">
        <f>IF(OR(MOD($A$4,400)=0,AND(MOD($A$4,4)=0,MOD($A$4,100)&lt;&gt;0)),IF(KE$9="","",VLOOKUP(WEEKDAY(DATE($A$4,10+$A$3-1,KE9),2),Auxiliar!$D$2:$E$8,2,0)),IF(KE$9="","",VLOOKUP(WEEKDAY(DATE($A$4,10+$A$3-1,KE9),2),Auxiliar!$D$2:$E$8,2,0)))</f>
        <v>Vie</v>
      </c>
      <c r="KF10" s="52" t="str">
        <f>IF(OR(MOD($A$4,400)=0,AND(MOD($A$4,4)=0,MOD($A$4,100)&lt;&gt;0)),IF(KF$9="","",VLOOKUP(WEEKDAY(DATE($A$4,10+$A$3-1,KF9),2),Auxiliar!$D$2:$E$8,2,0)),IF(KF$9="","",VLOOKUP(WEEKDAY(DATE($A$4,10+$A$3-1,KF9),2),Auxiliar!$D$2:$E$8,2,0)))</f>
        <v>Sab</v>
      </c>
      <c r="KG10" s="52" t="str">
        <f>IF(OR(MOD($A$4,400)=0,AND(MOD($A$4,4)=0,MOD($A$4,100)&lt;&gt;0)),IF(KG$9="","",VLOOKUP(WEEKDAY(DATE($A$4,10+$A$3-1,KG9),2),Auxiliar!$D$2:$E$8,2,0)),IF(KG$9="","",VLOOKUP(WEEKDAY(DATE($A$4,10+$A$3-1,KG9),2),Auxiliar!$D$2:$E$8,2,0)))</f>
        <v>Dom</v>
      </c>
      <c r="KH10" s="52" t="str">
        <f>IF(OR(MOD($A$4,400)=0,AND(MOD($A$4,4)=0,MOD($A$4,100)&lt;&gt;0)),IF(KH$9="","",VLOOKUP(WEEKDAY(DATE($A$4,10+$A$3-1,KH9),2),Auxiliar!$D$2:$E$8,2,0)),IF(KH$9="","",VLOOKUP(WEEKDAY(DATE($A$4,10+$A$3-1,KH9),2),Auxiliar!$D$2:$E$8,2,0)))</f>
        <v>Lun</v>
      </c>
      <c r="KI10" s="52" t="str">
        <f>IF(OR(MOD($A$4,400)=0,AND(MOD($A$4,4)=0,MOD($A$4,100)&lt;&gt;0)),IF(KI$9="","",VLOOKUP(WEEKDAY(DATE($A$4,10+$A$3-1,KI9),2),Auxiliar!$D$2:$E$8,2,0)),IF(KI$9="","",VLOOKUP(WEEKDAY(DATE($A$4,10+$A$3-1,KI9),2),Auxiliar!$D$2:$E$8,2,0)))</f>
        <v>Mar</v>
      </c>
      <c r="KJ10" s="52" t="str">
        <f>IF(OR(MOD($A$4,400)=0,AND(MOD($A$4,4)=0,MOD($A$4,100)&lt;&gt;0)),IF(KJ$9="","",VLOOKUP(WEEKDAY(DATE($A$4,10+$A$3-1,KJ9),2),Auxiliar!$D$2:$E$8,2,0)),IF(KJ$9="","",VLOOKUP(WEEKDAY(DATE($A$4,10+$A$3-1,KJ9),2),Auxiliar!$D$2:$E$8,2,0)))</f>
        <v>Mie</v>
      </c>
      <c r="KK10" s="52" t="str">
        <f>IF(OR(MOD($A$4,400)=0,AND(MOD($A$4,4)=0,MOD($A$4,100)&lt;&gt;0)),IF(KK$9="","",VLOOKUP(WEEKDAY(DATE($A$4,10+$A$3-1,KK9),2),Auxiliar!$D$2:$E$8,2,0)),IF(KK$9="","",VLOOKUP(WEEKDAY(DATE($A$4,10+$A$3-1,KK9),2),Auxiliar!$D$2:$E$8,2,0)))</f>
        <v>Jue</v>
      </c>
      <c r="KL10" s="52" t="str">
        <f>IF(OR(MOD($A$4,400)=0,AND(MOD($A$4,4)=0,MOD($A$4,100)&lt;&gt;0)),IF(KL$9="","",VLOOKUP(WEEKDAY(DATE($A$4,10+$A$3-1,KL9),2),Auxiliar!$D$2:$E$8,2,0)),IF(KL$9="","",VLOOKUP(WEEKDAY(DATE($A$4,10+$A$3-1,KL9),2),Auxiliar!$D$2:$E$8,2,0)))</f>
        <v>Vie</v>
      </c>
      <c r="KM10" s="52" t="str">
        <f>IF(OR(MOD($A$4,400)=0,AND(MOD($A$4,4)=0,MOD($A$4,100)&lt;&gt;0)),IF(KM$9="","",VLOOKUP(WEEKDAY(DATE($A$4,10+$A$3-1,KM9),2),Auxiliar!$D$2:$E$8,2,0)),IF(KM$9="","",VLOOKUP(WEEKDAY(DATE($A$4,10+$A$3-1,KM9),2),Auxiliar!$D$2:$E$8,2,0)))</f>
        <v>Sab</v>
      </c>
      <c r="KN10" s="52" t="str">
        <f>IF(OR(MOD($A$4,400)=0,AND(MOD($A$4,4)=0,MOD($A$4,100)&lt;&gt;0)),IF(KN$9="","",VLOOKUP(WEEKDAY(DATE($A$4,10+$A$3-1,KN9),2),Auxiliar!$D$2:$E$8,2,0)),IF(KN$9="","",VLOOKUP(WEEKDAY(DATE($A$4,10+$A$3-1,KN9),2),Auxiliar!$D$2:$E$8,2,0)))</f>
        <v>Dom</v>
      </c>
      <c r="KO10" s="52" t="str">
        <f>IF(OR(MOD($A$4,400)=0,AND(MOD($A$4,4)=0,MOD($A$4,100)&lt;&gt;0)),IF(KO$9="","",VLOOKUP(WEEKDAY(DATE($A$4,10+$A$3-1,KO9),2),Auxiliar!$D$2:$E$8,2,0)),IF(KO$9="","",VLOOKUP(WEEKDAY(DATE($A$4,10+$A$3-1,KO9),2),Auxiliar!$D$2:$E$8,2,0)))</f>
        <v>Lun</v>
      </c>
      <c r="KP10" s="52" t="str">
        <f>IF(OR(MOD($A$4,400)=0,AND(MOD($A$4,4)=0,MOD($A$4,100)&lt;&gt;0)),IF(KP$9="","",VLOOKUP(WEEKDAY(DATE($A$4,10+$A$3-1,KP9),2),Auxiliar!$D$2:$E$8,2,0)),IF(KP$9="","",VLOOKUP(WEEKDAY(DATE($A$4,10+$A$3-1,KP9),2),Auxiliar!$D$2:$E$8,2,0)))</f>
        <v>Mar</v>
      </c>
      <c r="KQ10" s="52" t="str">
        <f>IF(OR(MOD($A$4,400)=0,AND(MOD($A$4,4)=0,MOD($A$4,100)&lt;&gt;0)),IF(KQ$9="","",VLOOKUP(WEEKDAY(DATE($A$4,10+$A$3-1,KQ9),2),Auxiliar!$D$2:$E$8,2,0)),IF(KQ$9="","",VLOOKUP(WEEKDAY(DATE($A$4,10+$A$3-1,KQ9),2),Auxiliar!$D$2:$E$8,2,0)))</f>
        <v>Mie</v>
      </c>
      <c r="KR10" s="52" t="str">
        <f>IF(OR(MOD($A$4,400)=0,AND(MOD($A$4,4)=0,MOD($A$4,100)&lt;&gt;0)),IF(KR$9="","",VLOOKUP(WEEKDAY(DATE($A$4,10+$A$3-1,KR9),2),Auxiliar!$D$2:$E$8,2,0)),IF(KR$9="","",VLOOKUP(WEEKDAY(DATE($A$4,10+$A$3-1,KR9),2),Auxiliar!$D$2:$E$8,2,0)))</f>
        <v>Jue</v>
      </c>
      <c r="KS10" s="52" t="str">
        <f>IF(OR(MOD($A$4,400)=0,AND(MOD($A$4,4)=0,MOD($A$4,100)&lt;&gt;0)),IF(KS$9="","",VLOOKUP(WEEKDAY(DATE($A$4,10+$A$3-1,KS9),2),Auxiliar!$D$2:$E$8,2,0)),IF(KS$9="","",VLOOKUP(WEEKDAY(DATE($A$4,10+$A$3-1,KS9),2),Auxiliar!$D$2:$E$8,2,0)))</f>
        <v>Vie</v>
      </c>
      <c r="KT10" s="52" t="str">
        <f>IF(OR(MOD($A$4,400)=0,AND(MOD($A$4,4)=0,MOD($A$4,100)&lt;&gt;0)),IF(KT$9="","",VLOOKUP(WEEKDAY(DATE($A$4,10+$A$3-1,KT9),2),Auxiliar!$D$2:$E$8,2,0)),IF(KT$9="","",VLOOKUP(WEEKDAY(DATE($A$4,10+$A$3-1,KT9),2),Auxiliar!$D$2:$E$8,2,0)))</f>
        <v>Sab</v>
      </c>
      <c r="KU10" s="52" t="str">
        <f>IF(OR(MOD($A$4,400)=0,AND(MOD($A$4,4)=0,MOD($A$4,100)&lt;&gt;0)),IF(KU$9="","",VLOOKUP(WEEKDAY(DATE($A$4,10+$A$3-1,KU9),2),Auxiliar!$D$2:$E$8,2,0)),IF(KU$9="","",VLOOKUP(WEEKDAY(DATE($A$4,10+$A$3-1,KU9),2),Auxiliar!$D$2:$E$8,2,0)))</f>
        <v>Dom</v>
      </c>
      <c r="KV10" s="52" t="str">
        <f>IF(OR(MOD($A$4,400)=0,AND(MOD($A$4,4)=0,MOD($A$4,100)&lt;&gt;0)),IF(KV$9="","",VLOOKUP(WEEKDAY(DATE($A$4,10+$A$3-1,KV9),2),Auxiliar!$D$2:$E$8,2,0)),IF(KV$9="","",VLOOKUP(WEEKDAY(DATE($A$4,10+$A$3-1,KV9),2),Auxiliar!$D$2:$E$8,2,0)))</f>
        <v>Lun</v>
      </c>
      <c r="KW10" s="52" t="str">
        <f>IF(OR(MOD($A$4,400)=0,AND(MOD($A$4,4)=0,MOD($A$4,100)&lt;&gt;0)),IF(KW$9="","",VLOOKUP(WEEKDAY(DATE($A$4,10+$A$3-1,KW9),2),Auxiliar!$D$2:$E$8,2,0)),IF(KW$9="","",VLOOKUP(WEEKDAY(DATE($A$4,10+$A$3-1,KW9),2),Auxiliar!$D$2:$E$8,2,0)))</f>
        <v>Mar</v>
      </c>
      <c r="KX10" s="52" t="str">
        <f>IF(OR(MOD($A$4,400)=0,AND(MOD($A$4,4)=0,MOD($A$4,100)&lt;&gt;0)),IF(KX$9="","",VLOOKUP(WEEKDAY(DATE($A$4,10+$A$3-1,KX9),2),Auxiliar!$D$2:$E$8,2,0)),IF(KX$9="","",VLOOKUP(WEEKDAY(DATE($A$4,10+$A$3-1,KX9),2),Auxiliar!$D$2:$E$8,2,0)))</f>
        <v>Mie</v>
      </c>
      <c r="KY10" s="54" t="str">
        <f>IF(OR(MOD($A$4,400)=0,AND(MOD($A$4,4)=0,MOD($A$4,100)&lt;&gt;0)),IF(KY$9="","",VLOOKUP(WEEKDAY(DATE($A$4,10+$A$3-1,KY9),2),Auxiliar!$D$2:$E$8,2,0)),IF(KY$9="","",VLOOKUP(WEEKDAY(DATE($A$4,10+$A$3-1,KY9),2),Auxiliar!$D$2:$E$8,2,0)))</f>
        <v>Jue</v>
      </c>
      <c r="KZ10" s="51" t="str">
        <f>IF(OR(MOD($A$4,400)=0,AND(MOD($A$4,4)=0,MOD($A$4,100)&lt;&gt;0)),IF(KZ$9="","",VLOOKUP(WEEKDAY(DATE($A$4,11+$A$3-1,KZ9),2),Auxiliar!$D$2:$E$8,2,0)),IF(KZ$9="","",VLOOKUP(WEEKDAY(DATE($A$4,11+$A$3-1,KZ9),2),Auxiliar!$D$2:$E$8,2,0)))</f>
        <v>Vie</v>
      </c>
      <c r="LA10" s="52" t="str">
        <f>IF(OR(MOD($A$4,400)=0,AND(MOD($A$4,4)=0,MOD($A$4,100)&lt;&gt;0)),IF(LA$9="","",VLOOKUP(WEEKDAY(DATE($A$4,11+$A$3-1,LA9),2),Auxiliar!$D$2:$E$8,2,0)),IF(LA$9="","",VLOOKUP(WEEKDAY(DATE($A$4,11+$A$3-1,LA9),2),Auxiliar!$D$2:$E$8,2,0)))</f>
        <v>Sab</v>
      </c>
      <c r="LB10" s="52" t="str">
        <f>IF(OR(MOD($A$4,400)=0,AND(MOD($A$4,4)=0,MOD($A$4,100)&lt;&gt;0)),IF(LB$9="","",VLOOKUP(WEEKDAY(DATE($A$4,11+$A$3-1,LB9),2),Auxiliar!$D$2:$E$8,2,0)),IF(LB$9="","",VLOOKUP(WEEKDAY(DATE($A$4,11+$A$3-1,LB9),2),Auxiliar!$D$2:$E$8,2,0)))</f>
        <v>Dom</v>
      </c>
      <c r="LC10" s="52" t="str">
        <f>IF(OR(MOD($A$4,400)=0,AND(MOD($A$4,4)=0,MOD($A$4,100)&lt;&gt;0)),IF(LC$9="","",VLOOKUP(WEEKDAY(DATE($A$4,11+$A$3-1,LC9),2),Auxiliar!$D$2:$E$8,2,0)),IF(LC$9="","",VLOOKUP(WEEKDAY(DATE($A$4,11+$A$3-1,LC9),2),Auxiliar!$D$2:$E$8,2,0)))</f>
        <v>Lun</v>
      </c>
      <c r="LD10" s="52" t="str">
        <f>IF(OR(MOD($A$4,400)=0,AND(MOD($A$4,4)=0,MOD($A$4,100)&lt;&gt;0)),IF(LD$9="","",VLOOKUP(WEEKDAY(DATE($A$4,11+$A$3-1,LD9),2),Auxiliar!$D$2:$E$8,2,0)),IF(LD$9="","",VLOOKUP(WEEKDAY(DATE($A$4,11+$A$3-1,LD9),2),Auxiliar!$D$2:$E$8,2,0)))</f>
        <v>Mar</v>
      </c>
      <c r="LE10" s="52" t="str">
        <f>IF(OR(MOD($A$4,400)=0,AND(MOD($A$4,4)=0,MOD($A$4,100)&lt;&gt;0)),IF(LE$9="","",VLOOKUP(WEEKDAY(DATE($A$4,11+$A$3-1,LE9),2),Auxiliar!$D$2:$E$8,2,0)),IF(LE$9="","",VLOOKUP(WEEKDAY(DATE($A$4,11+$A$3-1,LE9),2),Auxiliar!$D$2:$E$8,2,0)))</f>
        <v>Mie</v>
      </c>
      <c r="LF10" s="52" t="str">
        <f>IF(OR(MOD($A$4,400)=0,AND(MOD($A$4,4)=0,MOD($A$4,100)&lt;&gt;0)),IF(LF$9="","",VLOOKUP(WEEKDAY(DATE($A$4,11+$A$3-1,LF9),2),Auxiliar!$D$2:$E$8,2,0)),IF(LF$9="","",VLOOKUP(WEEKDAY(DATE($A$4,11+$A$3-1,LF9),2),Auxiliar!$D$2:$E$8,2,0)))</f>
        <v>Jue</v>
      </c>
      <c r="LG10" s="52" t="str">
        <f>IF(OR(MOD($A$4,400)=0,AND(MOD($A$4,4)=0,MOD($A$4,100)&lt;&gt;0)),IF(LG$9="","",VLOOKUP(WEEKDAY(DATE($A$4,11+$A$3-1,LG9),2),Auxiliar!$D$2:$E$8,2,0)),IF(LG$9="","",VLOOKUP(WEEKDAY(DATE($A$4,11+$A$3-1,LG9),2),Auxiliar!$D$2:$E$8,2,0)))</f>
        <v>Vie</v>
      </c>
      <c r="LH10" s="52" t="str">
        <f>IF(OR(MOD($A$4,400)=0,AND(MOD($A$4,4)=0,MOD($A$4,100)&lt;&gt;0)),IF(LH$9="","",VLOOKUP(WEEKDAY(DATE($A$4,11+$A$3-1,LH9),2),Auxiliar!$D$2:$E$8,2,0)),IF(LH$9="","",VLOOKUP(WEEKDAY(DATE($A$4,11+$A$3-1,LH9),2),Auxiliar!$D$2:$E$8,2,0)))</f>
        <v>Sab</v>
      </c>
      <c r="LI10" s="52" t="str">
        <f>IF(OR(MOD($A$4,400)=0,AND(MOD($A$4,4)=0,MOD($A$4,100)&lt;&gt;0)),IF(LI$9="","",VLOOKUP(WEEKDAY(DATE($A$4,11+$A$3-1,LI9),2),Auxiliar!$D$2:$E$8,2,0)),IF(LI$9="","",VLOOKUP(WEEKDAY(DATE($A$4,11+$A$3-1,LI9),2),Auxiliar!$D$2:$E$8,2,0)))</f>
        <v>Dom</v>
      </c>
      <c r="LJ10" s="52" t="str">
        <f>IF(OR(MOD($A$4,400)=0,AND(MOD($A$4,4)=0,MOD($A$4,100)&lt;&gt;0)),IF(LJ$9="","",VLOOKUP(WEEKDAY(DATE($A$4,11+$A$3-1,LJ9),2),Auxiliar!$D$2:$E$8,2,0)),IF(LJ$9="","",VLOOKUP(WEEKDAY(DATE($A$4,11+$A$3-1,LJ9),2),Auxiliar!$D$2:$E$8,2,0)))</f>
        <v>Lun</v>
      </c>
      <c r="LK10" s="52" t="str">
        <f>IF(OR(MOD($A$4,400)=0,AND(MOD($A$4,4)=0,MOD($A$4,100)&lt;&gt;0)),IF(LK$9="","",VLOOKUP(WEEKDAY(DATE($A$4,11+$A$3-1,LK9),2),Auxiliar!$D$2:$E$8,2,0)),IF(LK$9="","",VLOOKUP(WEEKDAY(DATE($A$4,11+$A$3-1,LK9),2),Auxiliar!$D$2:$E$8,2,0)))</f>
        <v>Mar</v>
      </c>
      <c r="LL10" s="52" t="str">
        <f>IF(OR(MOD($A$4,400)=0,AND(MOD($A$4,4)=0,MOD($A$4,100)&lt;&gt;0)),IF(LL$9="","",VLOOKUP(WEEKDAY(DATE($A$4,11+$A$3-1,LL9),2),Auxiliar!$D$2:$E$8,2,0)),IF(LL$9="","",VLOOKUP(WEEKDAY(DATE($A$4,11+$A$3-1,LL9),2),Auxiliar!$D$2:$E$8,2,0)))</f>
        <v>Mie</v>
      </c>
      <c r="LM10" s="52" t="str">
        <f>IF(OR(MOD($A$4,400)=0,AND(MOD($A$4,4)=0,MOD($A$4,100)&lt;&gt;0)),IF(LM$9="","",VLOOKUP(WEEKDAY(DATE($A$4,11+$A$3-1,LM9),2),Auxiliar!$D$2:$E$8,2,0)),IF(LM$9="","",VLOOKUP(WEEKDAY(DATE($A$4,11+$A$3-1,LM9),2),Auxiliar!$D$2:$E$8,2,0)))</f>
        <v>Jue</v>
      </c>
      <c r="LN10" s="52" t="str">
        <f>IF(OR(MOD($A$4,400)=0,AND(MOD($A$4,4)=0,MOD($A$4,100)&lt;&gt;0)),IF(LN$9="","",VLOOKUP(WEEKDAY(DATE($A$4,11+$A$3-1,LN9),2),Auxiliar!$D$2:$E$8,2,0)),IF(LN$9="","",VLOOKUP(WEEKDAY(DATE($A$4,11+$A$3-1,LN9),2),Auxiliar!$D$2:$E$8,2,0)))</f>
        <v>Vie</v>
      </c>
      <c r="LO10" s="52" t="str">
        <f>IF(OR(MOD($A$4,400)=0,AND(MOD($A$4,4)=0,MOD($A$4,100)&lt;&gt;0)),IF(LO$9="","",VLOOKUP(WEEKDAY(DATE($A$4,11+$A$3-1,LO9),2),Auxiliar!$D$2:$E$8,2,0)),IF(LO$9="","",VLOOKUP(WEEKDAY(DATE($A$4,11+$A$3-1,LO9),2),Auxiliar!$D$2:$E$8,2,0)))</f>
        <v>Sab</v>
      </c>
      <c r="LP10" s="52" t="str">
        <f>IF(OR(MOD($A$4,400)=0,AND(MOD($A$4,4)=0,MOD($A$4,100)&lt;&gt;0)),IF(LP$9="","",VLOOKUP(WEEKDAY(DATE($A$4,11+$A$3-1,LP9),2),Auxiliar!$D$2:$E$8,2,0)),IF(LP$9="","",VLOOKUP(WEEKDAY(DATE($A$4,11+$A$3-1,LP9),2),Auxiliar!$D$2:$E$8,2,0)))</f>
        <v>Dom</v>
      </c>
      <c r="LQ10" s="52" t="str">
        <f>IF(OR(MOD($A$4,400)=0,AND(MOD($A$4,4)=0,MOD($A$4,100)&lt;&gt;0)),IF(LQ$9="","",VLOOKUP(WEEKDAY(DATE($A$4,11+$A$3-1,LQ9),2),Auxiliar!$D$2:$E$8,2,0)),IF(LQ$9="","",VLOOKUP(WEEKDAY(DATE($A$4,11+$A$3-1,LQ9),2),Auxiliar!$D$2:$E$8,2,0)))</f>
        <v>Lun</v>
      </c>
      <c r="LR10" s="52" t="str">
        <f>IF(OR(MOD($A$4,400)=0,AND(MOD($A$4,4)=0,MOD($A$4,100)&lt;&gt;0)),IF(LR$9="","",VLOOKUP(WEEKDAY(DATE($A$4,11+$A$3-1,LR9),2),Auxiliar!$D$2:$E$8,2,0)),IF(LR$9="","",VLOOKUP(WEEKDAY(DATE($A$4,11+$A$3-1,LR9),2),Auxiliar!$D$2:$E$8,2,0)))</f>
        <v>Mar</v>
      </c>
      <c r="LS10" s="52" t="str">
        <f>IF(OR(MOD($A$4,400)=0,AND(MOD($A$4,4)=0,MOD($A$4,100)&lt;&gt;0)),IF(LS$9="","",VLOOKUP(WEEKDAY(DATE($A$4,11+$A$3-1,LS9),2),Auxiliar!$D$2:$E$8,2,0)),IF(LS$9="","",VLOOKUP(WEEKDAY(DATE($A$4,11+$A$3-1,LS9),2),Auxiliar!$D$2:$E$8,2,0)))</f>
        <v>Mie</v>
      </c>
      <c r="LT10" s="52" t="str">
        <f>IF(OR(MOD($A$4,400)=0,AND(MOD($A$4,4)=0,MOD($A$4,100)&lt;&gt;0)),IF(LT$9="","",VLOOKUP(WEEKDAY(DATE($A$4,11+$A$3-1,LT9),2),Auxiliar!$D$2:$E$8,2,0)),IF(LT$9="","",VLOOKUP(WEEKDAY(DATE($A$4,11+$A$3-1,LT9),2),Auxiliar!$D$2:$E$8,2,0)))</f>
        <v>Jue</v>
      </c>
      <c r="LU10" s="52" t="str">
        <f>IF(OR(MOD($A$4,400)=0,AND(MOD($A$4,4)=0,MOD($A$4,100)&lt;&gt;0)),IF(LU$9="","",VLOOKUP(WEEKDAY(DATE($A$4,11+$A$3-1,LU9),2),Auxiliar!$D$2:$E$8,2,0)),IF(LU$9="","",VLOOKUP(WEEKDAY(DATE($A$4,11+$A$3-1,LU9),2),Auxiliar!$D$2:$E$8,2,0)))</f>
        <v>Vie</v>
      </c>
      <c r="LV10" s="52" t="str">
        <f>IF(OR(MOD($A$4,400)=0,AND(MOD($A$4,4)=0,MOD($A$4,100)&lt;&gt;0)),IF(LV$9="","",VLOOKUP(WEEKDAY(DATE($A$4,11+$A$3-1,LV9),2),Auxiliar!$D$2:$E$8,2,0)),IF(LV$9="","",VLOOKUP(WEEKDAY(DATE($A$4,11+$A$3-1,LV9),2),Auxiliar!$D$2:$E$8,2,0)))</f>
        <v>Sab</v>
      </c>
      <c r="LW10" s="52" t="str">
        <f>IF(OR(MOD($A$4,400)=0,AND(MOD($A$4,4)=0,MOD($A$4,100)&lt;&gt;0)),IF(LW$9="","",VLOOKUP(WEEKDAY(DATE($A$4,11+$A$3-1,LW9),2),Auxiliar!$D$2:$E$8,2,0)),IF(LW$9="","",VLOOKUP(WEEKDAY(DATE($A$4,11+$A$3-1,LW9),2),Auxiliar!$D$2:$E$8,2,0)))</f>
        <v>Dom</v>
      </c>
      <c r="LX10" s="52" t="str">
        <f>IF(OR(MOD($A$4,400)=0,AND(MOD($A$4,4)=0,MOD($A$4,100)&lt;&gt;0)),IF(LX$9="","",VLOOKUP(WEEKDAY(DATE($A$4,11+$A$3-1,LX9),2),Auxiliar!$D$2:$E$8,2,0)),IF(LX$9="","",VLOOKUP(WEEKDAY(DATE($A$4,11+$A$3-1,LX9),2),Auxiliar!$D$2:$E$8,2,0)))</f>
        <v>Lun</v>
      </c>
      <c r="LY10" s="52" t="str">
        <f>IF(OR(MOD($A$4,400)=0,AND(MOD($A$4,4)=0,MOD($A$4,100)&lt;&gt;0)),IF(LY$9="","",VLOOKUP(WEEKDAY(DATE($A$4,11+$A$3-1,LY9),2),Auxiliar!$D$2:$E$8,2,0)),IF(LY$9="","",VLOOKUP(WEEKDAY(DATE($A$4,11+$A$3-1,LY9),2),Auxiliar!$D$2:$E$8,2,0)))</f>
        <v>Mar</v>
      </c>
      <c r="LZ10" s="52" t="str">
        <f>IF(OR(MOD($A$4,400)=0,AND(MOD($A$4,4)=0,MOD($A$4,100)&lt;&gt;0)),IF(LZ$9="","",VLOOKUP(WEEKDAY(DATE($A$4,11+$A$3-1,LZ9),2),Auxiliar!$D$2:$E$8,2,0)),IF(LZ$9="","",VLOOKUP(WEEKDAY(DATE($A$4,11+$A$3-1,LZ9),2),Auxiliar!$D$2:$E$8,2,0)))</f>
        <v>Mie</v>
      </c>
      <c r="MA10" s="52" t="str">
        <f>IF(OR(MOD($A$4,400)=0,AND(MOD($A$4,4)=0,MOD($A$4,100)&lt;&gt;0)),IF(MA$9="","",VLOOKUP(WEEKDAY(DATE($A$4,11+$A$3-1,MA9),2),Auxiliar!$D$2:$E$8,2,0)),IF(MA$9="","",VLOOKUP(WEEKDAY(DATE($A$4,11+$A$3-1,MA9),2),Auxiliar!$D$2:$E$8,2,0)))</f>
        <v>Jue</v>
      </c>
      <c r="MB10" s="52" t="str">
        <f>IF(OR(MOD($A$4,400)=0,AND(MOD($A$4,4)=0,MOD($A$4,100)&lt;&gt;0)),IF(MB$9="","",VLOOKUP(WEEKDAY(DATE($A$4,11+$A$3-1,MB9),2),Auxiliar!$D$2:$E$8,2,0)),IF(MB$9="","",VLOOKUP(WEEKDAY(DATE($A$4,11+$A$3-1,MB9),2),Auxiliar!$D$2:$E$8,2,0)))</f>
        <v>Vie</v>
      </c>
      <c r="MC10" s="52" t="str">
        <f>IF(OR(MOD($A$4,400)=0,AND(MOD($A$4,4)=0,MOD($A$4,100)&lt;&gt;0)),IF(MC$9="","",VLOOKUP(WEEKDAY(DATE($A$4,11+$A$3-1,MC9),2),Auxiliar!$D$2:$E$8,2,0)),IF(MC$9="","",VLOOKUP(WEEKDAY(DATE($A$4,11+$A$3-1,MC9),2),Auxiliar!$D$2:$E$8,2,0)))</f>
        <v>Sab</v>
      </c>
      <c r="MD10" s="53" t="str">
        <f>IF(OR(MOD($A$4,400)=0,AND(MOD($A$4,4)=0,MOD($A$4,100)&lt;&gt;0)),IF(MD$9="","",VLOOKUP(WEEKDAY(DATE($A$4,11+$A$3-1,MD9),2),Auxiliar!$D$2:$E$8,2,0)),IF(MD$9="","",VLOOKUP(WEEKDAY(DATE($A$4,11+$A$3-1,MD9),2),Auxiliar!$D$2:$E$8,2,0)))</f>
        <v/>
      </c>
      <c r="ME10" s="51" t="str">
        <f>IF(OR(MOD($A$4,400)=0,AND(MOD($A$4,4)=0,MOD($A$4,100)&lt;&gt;0)),IF(ME$9="","",VLOOKUP(WEEKDAY(DATE($A$4,12+$A$3-1,ME9),2),Auxiliar!$D$2:$E$8,2,0)),IF(ME$9="","",VLOOKUP(WEEKDAY(DATE($A$4,12+$A$3-1,ME9),2),Auxiliar!$D$2:$E$8,2,0)))</f>
        <v>Dom</v>
      </c>
      <c r="MF10" s="52" t="str">
        <f>IF(OR(MOD($A$4,400)=0,AND(MOD($A$4,4)=0,MOD($A$4,100)&lt;&gt;0)),IF(MF$9="","",VLOOKUP(WEEKDAY(DATE($A$4,12+$A$3-1,MF9),2),Auxiliar!$D$2:$E$8,2,0)),IF(MF$9="","",VLOOKUP(WEEKDAY(DATE($A$4,12+$A$3-1,MF9),2),Auxiliar!$D$2:$E$8,2,0)))</f>
        <v>Lun</v>
      </c>
      <c r="MG10" s="52" t="str">
        <f>IF(OR(MOD($A$4,400)=0,AND(MOD($A$4,4)=0,MOD($A$4,100)&lt;&gt;0)),IF(MG$9="","",VLOOKUP(WEEKDAY(DATE($A$4,12+$A$3-1,MG9),2),Auxiliar!$D$2:$E$8,2,0)),IF(MG$9="","",VLOOKUP(WEEKDAY(DATE($A$4,12+$A$3-1,MG9),2),Auxiliar!$D$2:$E$8,2,0)))</f>
        <v>Mar</v>
      </c>
      <c r="MH10" s="52" t="str">
        <f>IF(OR(MOD($A$4,400)=0,AND(MOD($A$4,4)=0,MOD($A$4,100)&lt;&gt;0)),IF(MH$9="","",VLOOKUP(WEEKDAY(DATE($A$4,12+$A$3-1,MH9),2),Auxiliar!$D$2:$E$8,2,0)),IF(MH$9="","",VLOOKUP(WEEKDAY(DATE($A$4,12+$A$3-1,MH9),2),Auxiliar!$D$2:$E$8,2,0)))</f>
        <v>Mie</v>
      </c>
      <c r="MI10" s="52" t="str">
        <f>IF(OR(MOD($A$4,400)=0,AND(MOD($A$4,4)=0,MOD($A$4,100)&lt;&gt;0)),IF(MI$9="","",VLOOKUP(WEEKDAY(DATE($A$4,12+$A$3-1,MI9),2),Auxiliar!$D$2:$E$8,2,0)),IF(MI$9="","",VLOOKUP(WEEKDAY(DATE($A$4,12+$A$3-1,MI9),2),Auxiliar!$D$2:$E$8,2,0)))</f>
        <v>Jue</v>
      </c>
      <c r="MJ10" s="52" t="str">
        <f>IF(OR(MOD($A$4,400)=0,AND(MOD($A$4,4)=0,MOD($A$4,100)&lt;&gt;0)),IF(MJ$9="","",VLOOKUP(WEEKDAY(DATE($A$4,12+$A$3-1,MJ9),2),Auxiliar!$D$2:$E$8,2,0)),IF(MJ$9="","",VLOOKUP(WEEKDAY(DATE($A$4,12+$A$3-1,MJ9),2),Auxiliar!$D$2:$E$8,2,0)))</f>
        <v>Vie</v>
      </c>
      <c r="MK10" s="52" t="str">
        <f>IF(OR(MOD($A$4,400)=0,AND(MOD($A$4,4)=0,MOD($A$4,100)&lt;&gt;0)),IF(MK$9="","",VLOOKUP(WEEKDAY(DATE($A$4,12+$A$3-1,MK9),2),Auxiliar!$D$2:$E$8,2,0)),IF(MK$9="","",VLOOKUP(WEEKDAY(DATE($A$4,12+$A$3-1,MK9),2),Auxiliar!$D$2:$E$8,2,0)))</f>
        <v>Sab</v>
      </c>
      <c r="ML10" s="52" t="str">
        <f>IF(OR(MOD($A$4,400)=0,AND(MOD($A$4,4)=0,MOD($A$4,100)&lt;&gt;0)),IF(ML$9="","",VLOOKUP(WEEKDAY(DATE($A$4,12+$A$3-1,ML9),2),Auxiliar!$D$2:$E$8,2,0)),IF(ML$9="","",VLOOKUP(WEEKDAY(DATE($A$4,12+$A$3-1,ML9),2),Auxiliar!$D$2:$E$8,2,0)))</f>
        <v>Dom</v>
      </c>
      <c r="MM10" s="52" t="str">
        <f>IF(OR(MOD($A$4,400)=0,AND(MOD($A$4,4)=0,MOD($A$4,100)&lt;&gt;0)),IF(MM$9="","",VLOOKUP(WEEKDAY(DATE($A$4,12+$A$3-1,MM9),2),Auxiliar!$D$2:$E$8,2,0)),IF(MM$9="","",VLOOKUP(WEEKDAY(DATE($A$4,12+$A$3-1,MM9),2),Auxiliar!$D$2:$E$8,2,0)))</f>
        <v>Lun</v>
      </c>
      <c r="MN10" s="52" t="str">
        <f>IF(OR(MOD($A$4,400)=0,AND(MOD($A$4,4)=0,MOD($A$4,100)&lt;&gt;0)),IF(MN$9="","",VLOOKUP(WEEKDAY(DATE($A$4,12+$A$3-1,MN9),2),Auxiliar!$D$2:$E$8,2,0)),IF(MN$9="","",VLOOKUP(WEEKDAY(DATE($A$4,12+$A$3-1,MN9),2),Auxiliar!$D$2:$E$8,2,0)))</f>
        <v>Mar</v>
      </c>
      <c r="MO10" s="52" t="str">
        <f>IF(OR(MOD($A$4,400)=0,AND(MOD($A$4,4)=0,MOD($A$4,100)&lt;&gt;0)),IF(MO$9="","",VLOOKUP(WEEKDAY(DATE($A$4,12+$A$3-1,MO9),2),Auxiliar!$D$2:$E$8,2,0)),IF(MO$9="","",VLOOKUP(WEEKDAY(DATE($A$4,12+$A$3-1,MO9),2),Auxiliar!$D$2:$E$8,2,0)))</f>
        <v>Mie</v>
      </c>
      <c r="MP10" s="52" t="str">
        <f>IF(OR(MOD($A$4,400)=0,AND(MOD($A$4,4)=0,MOD($A$4,100)&lt;&gt;0)),IF(MP$9="","",VLOOKUP(WEEKDAY(DATE($A$4,12+$A$3-1,MP9),2),Auxiliar!$D$2:$E$8,2,0)),IF(MP$9="","",VLOOKUP(WEEKDAY(DATE($A$4,12+$A$3-1,MP9),2),Auxiliar!$D$2:$E$8,2,0)))</f>
        <v>Jue</v>
      </c>
      <c r="MQ10" s="52" t="str">
        <f>IF(OR(MOD($A$4,400)=0,AND(MOD($A$4,4)=0,MOD($A$4,100)&lt;&gt;0)),IF(MQ$9="","",VLOOKUP(WEEKDAY(DATE($A$4,12+$A$3-1,MQ9),2),Auxiliar!$D$2:$E$8,2,0)),IF(MQ$9="","",VLOOKUP(WEEKDAY(DATE($A$4,12+$A$3-1,MQ9),2),Auxiliar!$D$2:$E$8,2,0)))</f>
        <v>Vie</v>
      </c>
      <c r="MR10" s="52" t="str">
        <f>IF(OR(MOD($A$4,400)=0,AND(MOD($A$4,4)=0,MOD($A$4,100)&lt;&gt;0)),IF(MR$9="","",VLOOKUP(WEEKDAY(DATE($A$4,12+$A$3-1,MR9),2),Auxiliar!$D$2:$E$8,2,0)),IF(MR$9="","",VLOOKUP(WEEKDAY(DATE($A$4,12+$A$3-1,MR9),2),Auxiliar!$D$2:$E$8,2,0)))</f>
        <v>Sab</v>
      </c>
      <c r="MS10" s="52" t="str">
        <f>IF(OR(MOD($A$4,400)=0,AND(MOD($A$4,4)=0,MOD($A$4,100)&lt;&gt;0)),IF(MS$9="","",VLOOKUP(WEEKDAY(DATE($A$4,12+$A$3-1,MS9),2),Auxiliar!$D$2:$E$8,2,0)),IF(MS$9="","",VLOOKUP(WEEKDAY(DATE($A$4,12+$A$3-1,MS9),2),Auxiliar!$D$2:$E$8,2,0)))</f>
        <v>Dom</v>
      </c>
      <c r="MT10" s="52" t="str">
        <f>IF(OR(MOD($A$4,400)=0,AND(MOD($A$4,4)=0,MOD($A$4,100)&lt;&gt;0)),IF(MT$9="","",VLOOKUP(WEEKDAY(DATE($A$4,12+$A$3-1,MT9),2),Auxiliar!$D$2:$E$8,2,0)),IF(MT$9="","",VLOOKUP(WEEKDAY(DATE($A$4,12+$A$3-1,MT9),2),Auxiliar!$D$2:$E$8,2,0)))</f>
        <v>Lun</v>
      </c>
      <c r="MU10" s="52" t="str">
        <f>IF(OR(MOD($A$4,400)=0,AND(MOD($A$4,4)=0,MOD($A$4,100)&lt;&gt;0)),IF(MU$9="","",VLOOKUP(WEEKDAY(DATE($A$4,12+$A$3-1,MU9),2),Auxiliar!$D$2:$E$8,2,0)),IF(MU$9="","",VLOOKUP(WEEKDAY(DATE($A$4,12+$A$3-1,MU9),2),Auxiliar!$D$2:$E$8,2,0)))</f>
        <v>Mar</v>
      </c>
      <c r="MV10" s="52" t="str">
        <f>IF(OR(MOD($A$4,400)=0,AND(MOD($A$4,4)=0,MOD($A$4,100)&lt;&gt;0)),IF(MV$9="","",VLOOKUP(WEEKDAY(DATE($A$4,12+$A$3-1,MV9),2),Auxiliar!$D$2:$E$8,2,0)),IF(MV$9="","",VLOOKUP(WEEKDAY(DATE($A$4,12+$A$3-1,MV9),2),Auxiliar!$D$2:$E$8,2,0)))</f>
        <v>Mie</v>
      </c>
      <c r="MW10" s="52" t="str">
        <f>IF(OR(MOD($A$4,400)=0,AND(MOD($A$4,4)=0,MOD($A$4,100)&lt;&gt;0)),IF(MW$9="","",VLOOKUP(WEEKDAY(DATE($A$4,12+$A$3-1,MW9),2),Auxiliar!$D$2:$E$8,2,0)),IF(MW$9="","",VLOOKUP(WEEKDAY(DATE($A$4,12+$A$3-1,MW9),2),Auxiliar!$D$2:$E$8,2,0)))</f>
        <v>Jue</v>
      </c>
      <c r="MX10" s="52" t="str">
        <f>IF(OR(MOD($A$4,400)=0,AND(MOD($A$4,4)=0,MOD($A$4,100)&lt;&gt;0)),IF(MX$9="","",VLOOKUP(WEEKDAY(DATE($A$4,12+$A$3-1,MX9),2),Auxiliar!$D$2:$E$8,2,0)),IF(MX$9="","",VLOOKUP(WEEKDAY(DATE($A$4,12+$A$3-1,MX9),2),Auxiliar!$D$2:$E$8,2,0)))</f>
        <v>Vie</v>
      </c>
      <c r="MY10" s="52" t="str">
        <f>IF(OR(MOD($A$4,400)=0,AND(MOD($A$4,4)=0,MOD($A$4,100)&lt;&gt;0)),IF(MY$9="","",VLOOKUP(WEEKDAY(DATE($A$4,12+$A$3-1,MY9),2),Auxiliar!$D$2:$E$8,2,0)),IF(MY$9="","",VLOOKUP(WEEKDAY(DATE($A$4,12+$A$3-1,MY9),2),Auxiliar!$D$2:$E$8,2,0)))</f>
        <v>Sab</v>
      </c>
      <c r="MZ10" s="52" t="str">
        <f>IF(OR(MOD($A$4,400)=0,AND(MOD($A$4,4)=0,MOD($A$4,100)&lt;&gt;0)),IF(MZ$9="","",VLOOKUP(WEEKDAY(DATE($A$4,12+$A$3-1,MZ9),2),Auxiliar!$D$2:$E$8,2,0)),IF(MZ$9="","",VLOOKUP(WEEKDAY(DATE($A$4,12+$A$3-1,MZ9),2),Auxiliar!$D$2:$E$8,2,0)))</f>
        <v>Dom</v>
      </c>
      <c r="NA10" s="52" t="str">
        <f>IF(OR(MOD($A$4,400)=0,AND(MOD($A$4,4)=0,MOD($A$4,100)&lt;&gt;0)),IF(NA$9="","",VLOOKUP(WEEKDAY(DATE($A$4,12+$A$3-1,NA9),2),Auxiliar!$D$2:$E$8,2,0)),IF(NA$9="","",VLOOKUP(WEEKDAY(DATE($A$4,12+$A$3-1,NA9),2),Auxiliar!$D$2:$E$8,2,0)))</f>
        <v>Lun</v>
      </c>
      <c r="NB10" s="52" t="str">
        <f>IF(OR(MOD($A$4,400)=0,AND(MOD($A$4,4)=0,MOD($A$4,100)&lt;&gt;0)),IF(NB$9="","",VLOOKUP(WEEKDAY(DATE($A$4,12+$A$3-1,NB9),2),Auxiliar!$D$2:$E$8,2,0)),IF(NB$9="","",VLOOKUP(WEEKDAY(DATE($A$4,12+$A$3-1,NB9),2),Auxiliar!$D$2:$E$8,2,0)))</f>
        <v>Mar</v>
      </c>
      <c r="NC10" s="52" t="str">
        <f>IF(OR(MOD($A$4,400)=0,AND(MOD($A$4,4)=0,MOD($A$4,100)&lt;&gt;0)),IF(NC$9="","",VLOOKUP(WEEKDAY(DATE($A$4,12+$A$3-1,NC9),2),Auxiliar!$D$2:$E$8,2,0)),IF(NC$9="","",VLOOKUP(WEEKDAY(DATE($A$4,12+$A$3-1,NC9),2),Auxiliar!$D$2:$E$8,2,0)))</f>
        <v>Mie</v>
      </c>
      <c r="ND10" s="52" t="str">
        <f>IF(OR(MOD($A$4,400)=0,AND(MOD($A$4,4)=0,MOD($A$4,100)&lt;&gt;0)),IF(ND$9="","",VLOOKUP(WEEKDAY(DATE($A$4,12+$A$3-1,ND9),2),Auxiliar!$D$2:$E$8,2,0)),IF(ND$9="","",VLOOKUP(WEEKDAY(DATE($A$4,12+$A$3-1,ND9),2),Auxiliar!$D$2:$E$8,2,0)))</f>
        <v>Jue</v>
      </c>
      <c r="NE10" s="52" t="str">
        <f>IF(OR(MOD($A$4,400)=0,AND(MOD($A$4,4)=0,MOD($A$4,100)&lt;&gt;0)),IF(NE$9="","",VLOOKUP(WEEKDAY(DATE($A$4,12+$A$3-1,NE9),2),Auxiliar!$D$2:$E$8,2,0)),IF(NE$9="","",VLOOKUP(WEEKDAY(DATE($A$4,12+$A$3-1,NE9),2),Auxiliar!$D$2:$E$8,2,0)))</f>
        <v>Vie</v>
      </c>
      <c r="NF10" s="52" t="str">
        <f>IF(OR(MOD($A$4,400)=0,AND(MOD($A$4,4)=0,MOD($A$4,100)&lt;&gt;0)),IF(NF$9="","",VLOOKUP(WEEKDAY(DATE($A$4,12+$A$3-1,NF9),2),Auxiliar!$D$2:$E$8,2,0)),IF(NF$9="","",VLOOKUP(WEEKDAY(DATE($A$4,12+$A$3-1,NF9),2),Auxiliar!$D$2:$E$8,2,0)))</f>
        <v>Sab</v>
      </c>
      <c r="NG10" s="52" t="str">
        <f>IF(OR(MOD($A$4,400)=0,AND(MOD($A$4,4)=0,MOD($A$4,100)&lt;&gt;0)),IF(NG$9="","",VLOOKUP(WEEKDAY(DATE($A$4,12+$A$3-1,NG9),2),Auxiliar!$D$2:$E$8,2,0)),IF(NG$9="","",VLOOKUP(WEEKDAY(DATE($A$4,12+$A$3-1,NG9),2),Auxiliar!$D$2:$E$8,2,0)))</f>
        <v>Dom</v>
      </c>
      <c r="NH10" s="52" t="str">
        <f>IF(OR(MOD($A$4,400)=0,AND(MOD($A$4,4)=0,MOD($A$4,100)&lt;&gt;0)),IF(NH$9="","",VLOOKUP(WEEKDAY(DATE($A$4,12+$A$3-1,NH9),2),Auxiliar!$D$2:$E$8,2,0)),IF(NH$9="","",VLOOKUP(WEEKDAY(DATE($A$4,12+$A$3-1,NH9),2),Auxiliar!$D$2:$E$8,2,0)))</f>
        <v>Lun</v>
      </c>
      <c r="NI10" s="53" t="str">
        <f>IF(OR(MOD($A$4,400)=0,AND(MOD($A$4,4)=0,MOD($A$4,100)&lt;&gt;0)),IF(NI$9="","",VLOOKUP(WEEKDAY(DATE($A$4,12+$A$3-1,NI9),2),Auxiliar!$D$2:$E$8,2,0)),IF(NI$9="","",VLOOKUP(WEEKDAY(DATE($A$4,12+$A$3-1,NI9),2),Auxiliar!$D$2:$E$8,2,0)))</f>
        <v>Mar</v>
      </c>
    </row>
    <row r="11" spans="1:740" x14ac:dyDescent="0.2">
      <c r="A11" s="16" t="s">
        <v>66</v>
      </c>
      <c r="B11" s="17" t="b">
        <f>IF(AND(VLOOKUP($A11,Empleados[],2,0)="Barcelona"),ISERROR(VLOOKUP(B$8,FestivosNacionales[Fecha],1,FALSE)=B$8)=FALSE)</f>
        <v>0</v>
      </c>
      <c r="C11" s="17" t="b">
        <f>IF(AND(VLOOKUP($A11,Empleados[],2,0)="Barcelona"),ISERROR(VLOOKUP(C$8,FestivosNacionales[Fecha],1,FALSE)=C$8)=FALSE)</f>
        <v>0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8"/>
      <c r="AG11" s="17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8"/>
      <c r="BL11" s="17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8"/>
      <c r="CQ11" s="17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8"/>
      <c r="DV11" s="17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8"/>
      <c r="FA11" s="17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22"/>
      <c r="GF11" s="17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8"/>
      <c r="HK11" s="17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8"/>
      <c r="IP11" s="17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8"/>
      <c r="JU11" s="17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22"/>
      <c r="KZ11" s="17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8"/>
      <c r="ME11" s="17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8"/>
    </row>
    <row r="12" spans="1:740" x14ac:dyDescent="0.2">
      <c r="A12" s="16" t="s">
        <v>67</v>
      </c>
      <c r="B12" s="17" t="b">
        <f>IF(AND(VLOOKUP($A12,Empleados[],2,0)="Barcelona"),ISERROR(VLOOKUP(B$8,FestivosNacionales[Fecha],1,FALSE)=B$8)=FALSE)</f>
        <v>1</v>
      </c>
      <c r="C12" s="17" t="b">
        <f>IF(AND(VLOOKUP($A12,Empleados[],2,0)="Barcelona"),ISERROR(VLOOKUP(C$8,FestivosNacionales[Fecha],1,FALSE)=C$8)=FALSE)</f>
        <v>0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8"/>
      <c r="AG12" s="17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8"/>
      <c r="BL12" s="17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8"/>
      <c r="CQ12" s="17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8"/>
      <c r="DV12" s="17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8"/>
      <c r="FA12" s="17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22"/>
      <c r="GF12" s="17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8"/>
      <c r="HK12" s="17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8"/>
      <c r="IP12" s="17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8"/>
      <c r="JU12" s="17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22"/>
      <c r="KZ12" s="17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8"/>
      <c r="ME12" s="17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8"/>
    </row>
    <row r="13" spans="1:740" x14ac:dyDescent="0.2">
      <c r="A13" s="16" t="s">
        <v>68</v>
      </c>
      <c r="B13" s="17" t="b">
        <f>IF(AND(VLOOKUP($A13,Empleados[],2,0)="Barcelona"),ISERROR(VLOOKUP(B$8,FestivosNacionales[Fecha],1,FALSE)=B$8)=FALSE)</f>
        <v>1</v>
      </c>
      <c r="C13" s="17" t="b">
        <f>IF(AND(VLOOKUP($A13,Empleados[],2,0)="Barcelona"),ISERROR(VLOOKUP(C$8,FestivosNacionales[Fecha],1,FALSE)=C$8)=FALSE)</f>
        <v>0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8"/>
      <c r="AG13" s="17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8"/>
      <c r="BL13" s="17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8"/>
      <c r="CQ13" s="17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8"/>
      <c r="DV13" s="17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8"/>
      <c r="FA13" s="17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22"/>
      <c r="GF13" s="17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8"/>
      <c r="HK13" s="17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8"/>
      <c r="IP13" s="17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8"/>
      <c r="JU13" s="17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22"/>
      <c r="KZ13" s="17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8"/>
      <c r="ME13" s="17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8"/>
    </row>
    <row r="14" spans="1:740" x14ac:dyDescent="0.2">
      <c r="A14" s="16" t="s">
        <v>69</v>
      </c>
      <c r="B14" s="17" t="b">
        <f>IF(AND(VLOOKUP($A14,Empleados[],2,0)="Barcelona"),ISERROR(VLOOKUP(B$8,FestivosNacionales[Fecha],1,FALSE)=B$8)=FALSE)</f>
        <v>0</v>
      </c>
      <c r="C14" s="17" t="b">
        <f>IF(AND(VLOOKUP($A14,Empleados[],2,0)="Barcelona"),ISERROR(VLOOKUP(C$8,FestivosNacionales[Fecha],1,FALSE)=C$8)=FALSE)</f>
        <v>0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8"/>
      <c r="AG14" s="17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8"/>
      <c r="BL14" s="17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8"/>
      <c r="CQ14" s="17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8"/>
      <c r="DV14" s="17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8"/>
      <c r="FA14" s="17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22"/>
      <c r="GF14" s="17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8"/>
      <c r="HK14" s="17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8"/>
      <c r="IP14" s="17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8"/>
      <c r="JU14" s="17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22"/>
      <c r="KZ14" s="17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8"/>
      <c r="ME14" s="17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8"/>
    </row>
    <row r="15" spans="1:740" x14ac:dyDescent="0.2">
      <c r="A15" s="16"/>
      <c r="B15" s="17"/>
      <c r="C15" s="1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8"/>
      <c r="AG15" s="17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8"/>
      <c r="BL15" s="17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8"/>
      <c r="CQ15" s="17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8"/>
      <c r="DV15" s="17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8"/>
      <c r="FA15" s="17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22"/>
      <c r="GF15" s="17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8"/>
      <c r="HK15" s="17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8"/>
      <c r="IP15" s="17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8"/>
      <c r="JU15" s="17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22"/>
      <c r="KZ15" s="17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8"/>
      <c r="ME15" s="17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8"/>
    </row>
    <row r="16" spans="1:740" x14ac:dyDescent="0.2">
      <c r="A16" s="16"/>
      <c r="B16" s="17"/>
      <c r="C16" s="17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8"/>
      <c r="AG16" s="17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8"/>
      <c r="BL16" s="17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8"/>
      <c r="CQ16" s="17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8"/>
      <c r="DV16" s="17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8"/>
      <c r="FA16" s="17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22"/>
      <c r="GF16" s="17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8"/>
      <c r="HK16" s="17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8"/>
      <c r="IP16" s="17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8"/>
      <c r="JU16" s="17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22"/>
      <c r="KZ16" s="17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8"/>
      <c r="ME16" s="17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8"/>
    </row>
    <row r="17" spans="1:380" x14ac:dyDescent="0.2">
      <c r="A17" s="16"/>
      <c r="B17" s="17"/>
      <c r="C17" s="1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8"/>
      <c r="AG17" s="17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8"/>
      <c r="BL17" s="17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8"/>
      <c r="CQ17" s="17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8"/>
      <c r="DV17" s="17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8"/>
      <c r="FA17" s="17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22"/>
      <c r="GF17" s="17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8"/>
      <c r="HK17" s="17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8"/>
      <c r="IP17" s="17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8"/>
      <c r="JU17" s="17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22"/>
      <c r="KZ17" s="17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8"/>
      <c r="ME17" s="17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8"/>
    </row>
    <row r="18" spans="1:380" x14ac:dyDescent="0.2">
      <c r="A18" s="16"/>
      <c r="B18" s="17"/>
      <c r="C18" s="17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8"/>
      <c r="AG18" s="17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8"/>
      <c r="BL18" s="17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8"/>
      <c r="CQ18" s="17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8"/>
      <c r="DV18" s="17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8"/>
      <c r="FA18" s="17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22"/>
      <c r="GF18" s="17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8"/>
      <c r="HK18" s="17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8"/>
      <c r="IP18" s="17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8"/>
      <c r="JU18" s="17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22"/>
      <c r="KZ18" s="17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8"/>
      <c r="ME18" s="17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8"/>
    </row>
    <row r="19" spans="1:380" x14ac:dyDescent="0.2">
      <c r="A19" s="16"/>
      <c r="B19" s="17"/>
      <c r="C19" s="17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8"/>
      <c r="AG19" s="17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8"/>
      <c r="BL19" s="17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8"/>
      <c r="CQ19" s="17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8"/>
      <c r="DV19" s="17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8"/>
      <c r="FA19" s="17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22"/>
      <c r="GF19" s="17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8"/>
      <c r="HK19" s="17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8"/>
      <c r="IP19" s="17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8"/>
      <c r="JU19" s="17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22"/>
      <c r="KZ19" s="17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8"/>
      <c r="ME19" s="17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8"/>
    </row>
    <row r="20" spans="1:380" x14ac:dyDescent="0.2">
      <c r="A20" s="16"/>
      <c r="B20" s="17"/>
      <c r="C20" s="17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8"/>
      <c r="AG20" s="17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8"/>
      <c r="BL20" s="17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8"/>
      <c r="CQ20" s="17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8"/>
      <c r="DV20" s="17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8"/>
      <c r="FA20" s="17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22"/>
      <c r="GF20" s="17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8"/>
      <c r="HK20" s="17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8"/>
      <c r="IP20" s="17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8"/>
      <c r="JU20" s="17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22"/>
      <c r="KZ20" s="17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8"/>
      <c r="ME20" s="17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8"/>
    </row>
    <row r="21" spans="1:380" x14ac:dyDescent="0.2">
      <c r="A21" s="16"/>
      <c r="B21" s="17"/>
      <c r="C21" s="17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8"/>
      <c r="AG21" s="17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8"/>
      <c r="BL21" s="17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8"/>
      <c r="CQ21" s="17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8"/>
      <c r="DV21" s="17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8"/>
      <c r="FA21" s="17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22"/>
      <c r="GF21" s="17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8"/>
      <c r="HK21" s="17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8"/>
      <c r="IP21" s="17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8"/>
      <c r="JU21" s="17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22"/>
      <c r="KZ21" s="17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8"/>
      <c r="ME21" s="17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8"/>
      <c r="NJ21" s="4"/>
      <c r="NK21" s="4"/>
      <c r="NL21" s="4"/>
      <c r="NM21" s="4"/>
      <c r="NN21" s="4"/>
      <c r="NO21" s="4"/>
      <c r="NP21" s="15"/>
    </row>
    <row r="22" spans="1:380" x14ac:dyDescent="0.2">
      <c r="A22" s="16"/>
      <c r="B22" s="17"/>
      <c r="C22" s="17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8"/>
      <c r="AG22" s="17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8"/>
      <c r="BL22" s="17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8"/>
      <c r="CQ22" s="17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8"/>
      <c r="DV22" s="17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8"/>
      <c r="FA22" s="17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22"/>
      <c r="GF22" s="17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8"/>
      <c r="HK22" s="17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8"/>
      <c r="IP22" s="17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8"/>
      <c r="JU22" s="17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22"/>
      <c r="KZ22" s="17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8"/>
      <c r="ME22" s="17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8"/>
      <c r="NJ22" s="4"/>
      <c r="NK22" s="4"/>
      <c r="NL22" s="4"/>
      <c r="NM22" s="4"/>
      <c r="NN22" s="4"/>
      <c r="NO22" s="4"/>
      <c r="NP22" s="15"/>
    </row>
    <row r="23" spans="1:380" x14ac:dyDescent="0.2">
      <c r="A23" s="16"/>
      <c r="B23" s="17"/>
      <c r="C23" s="17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8"/>
      <c r="AG23" s="17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8"/>
      <c r="BL23" s="17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8"/>
      <c r="CQ23" s="17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8"/>
      <c r="DV23" s="17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8"/>
      <c r="FA23" s="17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22"/>
      <c r="GF23" s="17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8"/>
      <c r="HK23" s="17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8"/>
      <c r="IP23" s="17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8"/>
      <c r="JU23" s="17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22"/>
      <c r="KZ23" s="17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8"/>
      <c r="ME23" s="17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8"/>
      <c r="NJ23" s="4"/>
      <c r="NK23" s="4"/>
      <c r="NL23" s="4"/>
      <c r="NM23" s="4"/>
      <c r="NN23" s="4"/>
      <c r="NO23" s="4"/>
      <c r="NP23" s="15"/>
    </row>
    <row r="24" spans="1:380" x14ac:dyDescent="0.2">
      <c r="A24" s="16"/>
      <c r="B24" s="17"/>
      <c r="C24" s="17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8"/>
      <c r="AG24" s="17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8"/>
      <c r="BL24" s="17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8"/>
      <c r="CQ24" s="17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8"/>
      <c r="DV24" s="17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8"/>
      <c r="FA24" s="17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22"/>
      <c r="GF24" s="17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8"/>
      <c r="HK24" s="17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8"/>
      <c r="IP24" s="17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8"/>
      <c r="JU24" s="17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22"/>
      <c r="KZ24" s="17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8"/>
      <c r="ME24" s="17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8"/>
      <c r="NJ24" s="4"/>
      <c r="NK24" s="4"/>
      <c r="NL24" s="4"/>
      <c r="NM24" s="4"/>
      <c r="NN24" s="4"/>
      <c r="NO24" s="4"/>
      <c r="NP24" s="15"/>
    </row>
    <row r="25" spans="1:380" x14ac:dyDescent="0.2">
      <c r="A25" s="16"/>
      <c r="B25" s="17"/>
      <c r="C25" s="1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8"/>
      <c r="AG25" s="17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8"/>
      <c r="BL25" s="17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8"/>
      <c r="CQ25" s="17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8"/>
      <c r="DV25" s="17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8"/>
      <c r="FA25" s="17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22"/>
      <c r="GF25" s="17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8"/>
      <c r="HK25" s="17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8"/>
      <c r="IP25" s="17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8"/>
      <c r="JU25" s="17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22"/>
      <c r="KZ25" s="17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8"/>
      <c r="ME25" s="17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8"/>
    </row>
    <row r="26" spans="1:380" x14ac:dyDescent="0.2">
      <c r="A26" s="16"/>
      <c r="B26" s="17"/>
      <c r="C26" s="17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8"/>
      <c r="AG26" s="17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8"/>
      <c r="BL26" s="17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8"/>
      <c r="CQ26" s="17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8"/>
      <c r="DV26" s="17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8"/>
      <c r="FA26" s="17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22"/>
      <c r="GF26" s="17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8"/>
      <c r="HK26" s="17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8"/>
      <c r="IP26" s="17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8"/>
      <c r="JU26" s="17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22"/>
      <c r="KZ26" s="17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8"/>
      <c r="ME26" s="17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8"/>
    </row>
    <row r="27" spans="1:380" x14ac:dyDescent="0.2">
      <c r="A27" s="16"/>
      <c r="B27" s="17"/>
      <c r="C27" s="17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8"/>
      <c r="AG27" s="17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8"/>
      <c r="BL27" s="17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8"/>
      <c r="CQ27" s="17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8"/>
      <c r="DV27" s="17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8"/>
      <c r="FA27" s="17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22"/>
      <c r="GF27" s="17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8"/>
      <c r="HK27" s="17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8"/>
      <c r="IP27" s="17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8"/>
      <c r="JU27" s="17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22"/>
      <c r="KZ27" s="17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8"/>
      <c r="ME27" s="17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8"/>
    </row>
    <row r="28" spans="1:380" x14ac:dyDescent="0.2">
      <c r="A28" s="16"/>
      <c r="B28" s="17"/>
      <c r="C28" s="17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8"/>
      <c r="AG28" s="17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8"/>
      <c r="BL28" s="17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8"/>
      <c r="CQ28" s="17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8"/>
      <c r="DV28" s="17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8"/>
      <c r="FA28" s="17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22"/>
      <c r="GF28" s="17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8"/>
      <c r="HK28" s="17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8"/>
      <c r="IP28" s="17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8"/>
      <c r="JU28" s="17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22"/>
      <c r="KZ28" s="17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8"/>
      <c r="ME28" s="17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8"/>
    </row>
    <row r="29" spans="1:380" x14ac:dyDescent="0.2">
      <c r="A29" s="16"/>
      <c r="B29" s="17"/>
      <c r="C29" s="17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8"/>
      <c r="AG29" s="17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8"/>
      <c r="BL29" s="17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8"/>
      <c r="CQ29" s="17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8"/>
      <c r="DV29" s="17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8"/>
      <c r="FA29" s="17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22"/>
      <c r="GF29" s="17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8"/>
      <c r="HK29" s="17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8"/>
      <c r="IP29" s="17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8"/>
      <c r="JU29" s="17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22"/>
      <c r="KZ29" s="17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8"/>
      <c r="ME29" s="17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8"/>
    </row>
    <row r="30" spans="1:380" ht="15" thickBot="1" x14ac:dyDescent="0.25">
      <c r="A30" s="16"/>
      <c r="B30" s="19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1"/>
      <c r="AG30" s="19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1"/>
      <c r="BL30" s="19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1"/>
      <c r="CQ30" s="19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1"/>
      <c r="DV30" s="19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  <c r="EN30" s="20"/>
      <c r="EO30" s="20"/>
      <c r="EP30" s="20"/>
      <c r="EQ30" s="20"/>
      <c r="ER30" s="20"/>
      <c r="ES30" s="20"/>
      <c r="ET30" s="20"/>
      <c r="EU30" s="20"/>
      <c r="EV30" s="20"/>
      <c r="EW30" s="20"/>
      <c r="EX30" s="20"/>
      <c r="EY30" s="20"/>
      <c r="EZ30" s="21"/>
      <c r="FA30" s="19"/>
      <c r="FB30" s="20"/>
      <c r="FC30" s="20"/>
      <c r="FD30" s="20"/>
      <c r="FE30" s="20"/>
      <c r="FF30" s="20"/>
      <c r="FG30" s="20"/>
      <c r="FH30" s="20"/>
      <c r="FI30" s="20"/>
      <c r="FJ30" s="20"/>
      <c r="FK30" s="20"/>
      <c r="FL30" s="20"/>
      <c r="FM30" s="20"/>
      <c r="FN30" s="20"/>
      <c r="FO30" s="20"/>
      <c r="FP30" s="20"/>
      <c r="FQ30" s="20"/>
      <c r="FR30" s="20"/>
      <c r="FS30" s="20"/>
      <c r="FT30" s="20"/>
      <c r="FU30" s="20"/>
      <c r="FV30" s="20"/>
      <c r="FW30" s="20"/>
      <c r="FX30" s="20"/>
      <c r="FY30" s="20"/>
      <c r="FZ30" s="20"/>
      <c r="GA30" s="20"/>
      <c r="GB30" s="20"/>
      <c r="GC30" s="20"/>
      <c r="GD30" s="20"/>
      <c r="GE30" s="23"/>
      <c r="GF30" s="19"/>
      <c r="GG30" s="20"/>
      <c r="GH30" s="20"/>
      <c r="GI30" s="20"/>
      <c r="GJ30" s="20"/>
      <c r="GK30" s="20"/>
      <c r="GL30" s="20"/>
      <c r="GM30" s="20"/>
      <c r="GN30" s="20"/>
      <c r="GO30" s="20"/>
      <c r="GP30" s="20"/>
      <c r="GQ30" s="20"/>
      <c r="GR30" s="20"/>
      <c r="GS30" s="20"/>
      <c r="GT30" s="20"/>
      <c r="GU30" s="20"/>
      <c r="GV30" s="20"/>
      <c r="GW30" s="20"/>
      <c r="GX30" s="20"/>
      <c r="GY30" s="20"/>
      <c r="GZ30" s="20"/>
      <c r="HA30" s="20"/>
      <c r="HB30" s="20"/>
      <c r="HC30" s="20"/>
      <c r="HD30" s="20"/>
      <c r="HE30" s="20"/>
      <c r="HF30" s="20"/>
      <c r="HG30" s="20"/>
      <c r="HH30" s="20"/>
      <c r="HI30" s="20"/>
      <c r="HJ30" s="21"/>
      <c r="HK30" s="19"/>
      <c r="HL30" s="20"/>
      <c r="HM30" s="20"/>
      <c r="HN30" s="20"/>
      <c r="HO30" s="20"/>
      <c r="HP30" s="20"/>
      <c r="HQ30" s="20"/>
      <c r="HR30" s="20"/>
      <c r="HS30" s="20"/>
      <c r="HT30" s="20"/>
      <c r="HU30" s="20"/>
      <c r="HV30" s="20"/>
      <c r="HW30" s="20"/>
      <c r="HX30" s="20"/>
      <c r="HY30" s="20"/>
      <c r="HZ30" s="20"/>
      <c r="IA30" s="20"/>
      <c r="IB30" s="20"/>
      <c r="IC30" s="20"/>
      <c r="ID30" s="20"/>
      <c r="IE30" s="20"/>
      <c r="IF30" s="20"/>
      <c r="IG30" s="20"/>
      <c r="IH30" s="20"/>
      <c r="II30" s="20"/>
      <c r="IJ30" s="20"/>
      <c r="IK30" s="20"/>
      <c r="IL30" s="20"/>
      <c r="IM30" s="20"/>
      <c r="IN30" s="20"/>
      <c r="IO30" s="21"/>
      <c r="IP30" s="19"/>
      <c r="IQ30" s="20"/>
      <c r="IR30" s="20"/>
      <c r="IS30" s="20"/>
      <c r="IT30" s="20"/>
      <c r="IU30" s="20"/>
      <c r="IV30" s="20"/>
      <c r="IW30" s="20"/>
      <c r="IX30" s="20"/>
      <c r="IY30" s="20"/>
      <c r="IZ30" s="20"/>
      <c r="JA30" s="20"/>
      <c r="JB30" s="20"/>
      <c r="JC30" s="20"/>
      <c r="JD30" s="20"/>
      <c r="JE30" s="20"/>
      <c r="JF30" s="20"/>
      <c r="JG30" s="20"/>
      <c r="JH30" s="20"/>
      <c r="JI30" s="20"/>
      <c r="JJ30" s="20"/>
      <c r="JK30" s="20"/>
      <c r="JL30" s="20"/>
      <c r="JM30" s="20"/>
      <c r="JN30" s="20"/>
      <c r="JO30" s="20"/>
      <c r="JP30" s="20"/>
      <c r="JQ30" s="20"/>
      <c r="JR30" s="20"/>
      <c r="JS30" s="20"/>
      <c r="JT30" s="21"/>
      <c r="JU30" s="19"/>
      <c r="JV30" s="20"/>
      <c r="JW30" s="20"/>
      <c r="JX30" s="20"/>
      <c r="JY30" s="20"/>
      <c r="JZ30" s="20"/>
      <c r="KA30" s="20"/>
      <c r="KB30" s="20"/>
      <c r="KC30" s="20"/>
      <c r="KD30" s="20"/>
      <c r="KE30" s="20"/>
      <c r="KF30" s="20"/>
      <c r="KG30" s="20"/>
      <c r="KH30" s="20"/>
      <c r="KI30" s="20"/>
      <c r="KJ30" s="20"/>
      <c r="KK30" s="20"/>
      <c r="KL30" s="20"/>
      <c r="KM30" s="20"/>
      <c r="KN30" s="20"/>
      <c r="KO30" s="20"/>
      <c r="KP30" s="20"/>
      <c r="KQ30" s="20"/>
      <c r="KR30" s="20"/>
      <c r="KS30" s="20"/>
      <c r="KT30" s="20"/>
      <c r="KU30" s="20"/>
      <c r="KV30" s="20"/>
      <c r="KW30" s="20"/>
      <c r="KX30" s="20"/>
      <c r="KY30" s="23"/>
      <c r="KZ30" s="19"/>
      <c r="LA30" s="20"/>
      <c r="LB30" s="20"/>
      <c r="LC30" s="20"/>
      <c r="LD30" s="20"/>
      <c r="LE30" s="20"/>
      <c r="LF30" s="20"/>
      <c r="LG30" s="20"/>
      <c r="LH30" s="20"/>
      <c r="LI30" s="20"/>
      <c r="LJ30" s="20"/>
      <c r="LK30" s="20"/>
      <c r="LL30" s="20"/>
      <c r="LM30" s="20"/>
      <c r="LN30" s="20"/>
      <c r="LO30" s="20"/>
      <c r="LP30" s="20"/>
      <c r="LQ30" s="20"/>
      <c r="LR30" s="20"/>
      <c r="LS30" s="20"/>
      <c r="LT30" s="20"/>
      <c r="LU30" s="20"/>
      <c r="LV30" s="20"/>
      <c r="LW30" s="20"/>
      <c r="LX30" s="20"/>
      <c r="LY30" s="20"/>
      <c r="LZ30" s="20"/>
      <c r="MA30" s="20"/>
      <c r="MB30" s="20"/>
      <c r="MC30" s="20"/>
      <c r="MD30" s="21"/>
      <c r="ME30" s="19"/>
      <c r="MF30" s="20"/>
      <c r="MG30" s="20"/>
      <c r="MH30" s="20"/>
      <c r="MI30" s="20"/>
      <c r="MJ30" s="20"/>
      <c r="MK30" s="20"/>
      <c r="ML30" s="20"/>
      <c r="MM30" s="20"/>
      <c r="MN30" s="20"/>
      <c r="MO30" s="20"/>
      <c r="MP30" s="20"/>
      <c r="MQ30" s="20"/>
      <c r="MR30" s="20"/>
      <c r="MS30" s="20"/>
      <c r="MT30" s="20"/>
      <c r="MU30" s="20"/>
      <c r="MV30" s="20"/>
      <c r="MW30" s="20"/>
      <c r="MX30" s="20"/>
      <c r="MY30" s="20"/>
      <c r="MZ30" s="20"/>
      <c r="NA30" s="20"/>
      <c r="NB30" s="20"/>
      <c r="NC30" s="20"/>
      <c r="ND30" s="20"/>
      <c r="NE30" s="20"/>
      <c r="NF30" s="20"/>
      <c r="NG30" s="20"/>
      <c r="NH30" s="20"/>
      <c r="NI30" s="21"/>
    </row>
  </sheetData>
  <mergeCells count="12">
    <mergeCell ref="ME7:NI7"/>
    <mergeCell ref="B7:AF7"/>
    <mergeCell ref="AG7:BK7"/>
    <mergeCell ref="KZ7:MD7"/>
    <mergeCell ref="BL7:CP7"/>
    <mergeCell ref="CQ7:DU7"/>
    <mergeCell ref="DV7:EZ7"/>
    <mergeCell ref="FA7:GE7"/>
    <mergeCell ref="GF7:HJ7"/>
    <mergeCell ref="HK7:IO7"/>
    <mergeCell ref="IP7:JT7"/>
    <mergeCell ref="JU7:KY7"/>
  </mergeCells>
  <conditionalFormatting sqref="C23:AF23 B15:AF22 D11:AF14">
    <cfRule type="expression" dxfId="17" priority="50">
      <formula>"IF(AND(VLOOKUP($A11;Empleados;2;0)=""Barcelona"");ISERROR(VLOOKUP(B$8;FestivosNacionales[Fecha];1;FALSE)=B$8)=FALSE)"</formula>
    </cfRule>
  </conditionalFormatting>
  <conditionalFormatting sqref="B11">
    <cfRule type="expression" dxfId="11" priority="9">
      <formula>"IF(AND(VLOOKUP($A11;Empleados;2;0)=""Barcelona"");ISERROR(VLOOKUP(B$8;FestivosNacionales[Fecha];1;FALSE)=B$8)=FALSE)"</formula>
    </cfRule>
  </conditionalFormatting>
  <conditionalFormatting sqref="B12:B14">
    <cfRule type="expression" dxfId="7" priority="5">
      <formula>"IF(AND(VLOOKUP($A11;Empleados;2;0)=""Barcelona"");ISERROR(VLOOKUP(B$8;FestivosNacionales[Fecha];1;FALSE)=B$8)=FALSE)"</formula>
    </cfRule>
  </conditionalFormatting>
  <conditionalFormatting sqref="C11:C14">
    <cfRule type="expression" dxfId="3" priority="1">
      <formula>"IF(AND(VLOOKUP($A11;Empleados;2;0)=""Barcelona"");ISERROR(VLOOKUP(B$8;FestivosNacionales[Fecha];1;FALSE)=B$8)=FALSE)"</formula>
    </cfRule>
  </conditionalFormatting>
  <dataValidations count="2">
    <dataValidation type="custom" allowBlank="1" showErrorMessage="1" errorTitle="Not a Valid Date" error="This isn't a valid Date" sqref="F11:NI30 D28:E30 B11:C30">
      <formula1>B$10&lt;&gt;""</formula1>
    </dataValidation>
    <dataValidation type="custom" allowBlank="1" showErrorMessage="1" errorTitle="Not a Valid Date" error="This isn't a valid Date" sqref="D11:E27">
      <formula1>D$9&lt;&gt;""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3" id="{D2769D69-65B9-4776-A421-4461DFF5ACF9}">
            <xm:f>AND(B$9&lt;&gt;"",VLOOKUP(B$10,Auxiliar!$G$1:$H$8,2,0)&lt;&gt;"Si")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B28:NI30 F11:NI27</xm:sqref>
        </x14:conditionalFormatting>
        <x14:conditionalFormatting xmlns:xm="http://schemas.microsoft.com/office/excel/2006/main">
          <x14:cfRule type="expression" priority="51" id="{2179D5B1-D021-4B5C-BAB7-94D04FA905E6}">
            <xm:f>AND(B$8&lt;&gt;"",VLOOKUP(B$9,Auxiliar!$G$1:$H$8,2,0)&lt;&gt;"Si")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B24:E24 C23:E23 B15:E22 B26:E27 D25:E25 D11:E14</xm:sqref>
        </x14:conditionalFormatting>
        <x14:conditionalFormatting xmlns:xm="http://schemas.microsoft.com/office/excel/2006/main">
          <x14:cfRule type="expression" priority="40" id="{8D8F6832-55CB-4858-9AFB-D0CED8EBFBFB}">
            <xm:f>AND(B$9&lt;&gt;"",VLOOKUP(B$10,Auxiliar!$G$1:$H$8,2,0)&lt;&gt;"Si")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B25</xm:sqref>
        </x14:conditionalFormatting>
        <x14:conditionalFormatting xmlns:xm="http://schemas.microsoft.com/office/excel/2006/main">
          <x14:cfRule type="expression" priority="42" id="{FA36EC1E-2304-45E3-8B82-750F76E3553C}">
            <xm:f>AND(B$9&lt;&gt;"",VLOOKUP(B$10,Auxiliar!$G$1:$H$8,2,0)&lt;&gt;"Si")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B15:C29</xm:sqref>
        </x14:conditionalFormatting>
        <x14:conditionalFormatting xmlns:xm="http://schemas.microsoft.com/office/excel/2006/main">
          <x14:cfRule type="expression" priority="39" id="{AE134590-3C86-4BAF-BFB4-E76C0B3FEE78}">
            <xm:f>AND(C$9&lt;&gt;"",VLOOKUP(C$10,Auxiliar!$G$1:$H$8,2,0)&lt;&gt;"Si")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C25</xm:sqref>
        </x14:conditionalFormatting>
        <x14:conditionalFormatting xmlns:xm="http://schemas.microsoft.com/office/excel/2006/main">
          <x14:cfRule type="expression" priority="12" id="{3A787215-B526-492A-910E-84361D886D9F}">
            <xm:f>AND(B$9&lt;&gt;"",VLOOKUP(B$10,[Vacaciones.xlsx]Auxiliar!#REF!,2,0)&lt;&gt;"Si")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B11</xm:sqref>
        </x14:conditionalFormatting>
        <x14:conditionalFormatting xmlns:xm="http://schemas.microsoft.com/office/excel/2006/main">
          <x14:cfRule type="expression" priority="11" id="{CA70BFE9-FA98-452B-8DE3-F9423181097E}">
            <xm:f>AND(B$9&lt;&gt;"",VLOOKUP(B$10,[Vacaciones.xlsx]Auxiliar!#REF!,2,0)&lt;&gt;"Si")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B11</xm:sqref>
        </x14:conditionalFormatting>
        <x14:conditionalFormatting xmlns:xm="http://schemas.microsoft.com/office/excel/2006/main">
          <x14:cfRule type="expression" priority="10" id="{50DE7593-2AD7-4A04-AD9E-9C6D2614641F}">
            <xm:f>AND(B$8&lt;&gt;"",VLOOKUP(B$9,[Vacaciones.xlsx]Auxiliar!#REF!,2,0)&lt;&gt;"Si")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B11</xm:sqref>
        </x14:conditionalFormatting>
        <x14:conditionalFormatting xmlns:xm="http://schemas.microsoft.com/office/excel/2006/main">
          <x14:cfRule type="expression" priority="8" id="{F4513DA7-5FE3-4BA5-A62D-10A3FFC11A50}">
            <xm:f>AND(B$9&lt;&gt;"",VLOOKUP(B$10,[Vacaciones.xlsx]Auxiliar!#REF!,2,0)&lt;&gt;"Si")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B12:B14</xm:sqref>
        </x14:conditionalFormatting>
        <x14:conditionalFormatting xmlns:xm="http://schemas.microsoft.com/office/excel/2006/main">
          <x14:cfRule type="expression" priority="7" id="{BC2DA09E-136E-48D3-A6A8-9504535F8034}">
            <xm:f>AND(B$9&lt;&gt;"",VLOOKUP(B$10,[Vacaciones.xlsx]Auxiliar!#REF!,2,0)&lt;&gt;"Si")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B12:B14</xm:sqref>
        </x14:conditionalFormatting>
        <x14:conditionalFormatting xmlns:xm="http://schemas.microsoft.com/office/excel/2006/main">
          <x14:cfRule type="expression" priority="6" id="{29F14768-7FFE-47F7-AB14-A15276B566ED}">
            <xm:f>AND(B$8&lt;&gt;"",VLOOKUP(B$9,[Vacaciones.xlsx]Auxiliar!#REF!,2,0)&lt;&gt;"Si")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B12:B14</xm:sqref>
        </x14:conditionalFormatting>
        <x14:conditionalFormatting xmlns:xm="http://schemas.microsoft.com/office/excel/2006/main">
          <x14:cfRule type="expression" priority="4" id="{FAA4D7A2-DDD1-400E-90F4-EDF82CDA016F}">
            <xm:f>AND(C$9&lt;&gt;"",VLOOKUP(C$10,[Vacaciones.xlsx]Auxiliar!#REF!,2,0)&lt;&gt;"Si")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C11:C14</xm:sqref>
        </x14:conditionalFormatting>
        <x14:conditionalFormatting xmlns:xm="http://schemas.microsoft.com/office/excel/2006/main">
          <x14:cfRule type="expression" priority="3" id="{1638AD82-91D7-4A1E-98C5-3FE90F1D2122}">
            <xm:f>AND(C$9&lt;&gt;"",VLOOKUP(C$10,[Vacaciones.xlsx]Auxiliar!#REF!,2,0)&lt;&gt;"Si")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C11:C14</xm:sqref>
        </x14:conditionalFormatting>
        <x14:conditionalFormatting xmlns:xm="http://schemas.microsoft.com/office/excel/2006/main">
          <x14:cfRule type="expression" priority="2" id="{09E69F5B-AA45-43E3-B1FD-9D4079D1BFDE}">
            <xm:f>AND(C$8&lt;&gt;"",VLOOKUP(C$9,[Vacaciones.xlsx]Auxiliar!#REF!,2,0)&lt;&gt;"Si")</xm:f>
            <x14:dxf>
              <fill>
                <gradientFill type="path" left="0.5" right="0.5" top="0.5" bottom="0.5">
                  <stop position="0">
                    <color theme="0"/>
                  </stop>
                  <stop position="1">
                    <color theme="2" tint="-9.8025452436902985E-2"/>
                  </stop>
                </gradientFill>
              </fill>
            </x14:dxf>
          </x14:cfRule>
          <xm:sqref>C11:C14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5" workbookViewId="0">
      <selection activeCell="A33" sqref="A33"/>
    </sheetView>
  </sheetViews>
  <sheetFormatPr defaultColWidth="9.140625" defaultRowHeight="14.25" x14ac:dyDescent="0.2"/>
  <cols>
    <col min="1" max="1" width="24" style="24" bestFit="1" customWidth="1"/>
    <col min="2" max="2" width="17" style="24" bestFit="1" customWidth="1"/>
    <col min="3" max="3" width="9.140625" style="24"/>
    <col min="4" max="4" width="20.85546875" style="24" bestFit="1" customWidth="1"/>
    <col min="5" max="5" width="13.28515625" style="24" bestFit="1" customWidth="1"/>
    <col min="6" max="6" width="9.140625" style="24"/>
    <col min="7" max="7" width="22" style="24" bestFit="1" customWidth="1"/>
    <col min="8" max="8" width="11.140625" style="24" bestFit="1" customWidth="1"/>
    <col min="9" max="10" width="9.140625" style="24"/>
    <col min="11" max="11" width="26.85546875" style="24" bestFit="1" customWidth="1"/>
    <col min="12" max="12" width="11.140625" style="24" bestFit="1" customWidth="1"/>
    <col min="13" max="16384" width="9.140625" style="24"/>
  </cols>
  <sheetData>
    <row r="1" spans="1:8" hidden="1" x14ac:dyDescent="0.2">
      <c r="A1" s="25" t="s">
        <v>38</v>
      </c>
      <c r="B1" s="25" t="s">
        <v>39</v>
      </c>
      <c r="D1" s="34" t="s">
        <v>38</v>
      </c>
      <c r="E1" s="34" t="s">
        <v>39</v>
      </c>
      <c r="G1" s="35" t="s">
        <v>10</v>
      </c>
      <c r="H1" s="35"/>
    </row>
    <row r="2" spans="1:8" hidden="1" x14ac:dyDescent="0.2">
      <c r="A2" s="26" t="s">
        <v>15</v>
      </c>
      <c r="B2" s="27">
        <v>1</v>
      </c>
      <c r="D2" s="30">
        <v>1</v>
      </c>
      <c r="E2" s="30" t="s">
        <v>3</v>
      </c>
      <c r="G2" s="29" t="s">
        <v>3</v>
      </c>
      <c r="H2" s="29" t="s">
        <v>12</v>
      </c>
    </row>
    <row r="3" spans="1:8" hidden="1" x14ac:dyDescent="0.2">
      <c r="A3" s="26" t="s">
        <v>16</v>
      </c>
      <c r="B3" s="27">
        <v>2</v>
      </c>
      <c r="D3" s="30">
        <v>2</v>
      </c>
      <c r="E3" s="30" t="s">
        <v>4</v>
      </c>
      <c r="G3" s="30" t="s">
        <v>4</v>
      </c>
      <c r="H3" s="30" t="s">
        <v>12</v>
      </c>
    </row>
    <row r="4" spans="1:8" hidden="1" x14ac:dyDescent="0.2">
      <c r="A4" s="26" t="s">
        <v>17</v>
      </c>
      <c r="B4" s="27">
        <v>3</v>
      </c>
      <c r="D4" s="30">
        <v>3</v>
      </c>
      <c r="E4" s="30" t="s">
        <v>5</v>
      </c>
      <c r="G4" s="29" t="s">
        <v>5</v>
      </c>
      <c r="H4" s="29" t="s">
        <v>12</v>
      </c>
    </row>
    <row r="5" spans="1:8" hidden="1" x14ac:dyDescent="0.2">
      <c r="A5" s="26" t="s">
        <v>18</v>
      </c>
      <c r="B5" s="27">
        <v>4</v>
      </c>
      <c r="D5" s="30">
        <v>4</v>
      </c>
      <c r="E5" s="30" t="s">
        <v>6</v>
      </c>
      <c r="G5" s="30" t="s">
        <v>6</v>
      </c>
      <c r="H5" s="30" t="s">
        <v>12</v>
      </c>
    </row>
    <row r="6" spans="1:8" hidden="1" x14ac:dyDescent="0.2">
      <c r="A6" s="26" t="s">
        <v>19</v>
      </c>
      <c r="B6" s="27">
        <v>5</v>
      </c>
      <c r="D6" s="30">
        <v>5</v>
      </c>
      <c r="E6" s="30" t="s">
        <v>7</v>
      </c>
      <c r="G6" s="29" t="s">
        <v>7</v>
      </c>
      <c r="H6" s="29" t="s">
        <v>12</v>
      </c>
    </row>
    <row r="7" spans="1:8" hidden="1" x14ac:dyDescent="0.2">
      <c r="A7" s="26" t="s">
        <v>20</v>
      </c>
      <c r="B7" s="27">
        <v>6</v>
      </c>
      <c r="D7" s="30">
        <v>6</v>
      </c>
      <c r="E7" s="30" t="s">
        <v>8</v>
      </c>
      <c r="G7" s="30" t="s">
        <v>8</v>
      </c>
      <c r="H7" s="30" t="s">
        <v>13</v>
      </c>
    </row>
    <row r="8" spans="1:8" hidden="1" x14ac:dyDescent="0.2">
      <c r="A8" s="26" t="s">
        <v>21</v>
      </c>
      <c r="B8" s="27">
        <v>7</v>
      </c>
      <c r="D8" s="30">
        <v>7</v>
      </c>
      <c r="E8" s="30" t="s">
        <v>2</v>
      </c>
      <c r="G8" s="31" t="s">
        <v>2</v>
      </c>
      <c r="H8" s="31" t="s">
        <v>13</v>
      </c>
    </row>
    <row r="9" spans="1:8" hidden="1" x14ac:dyDescent="0.2">
      <c r="A9" s="26" t="s">
        <v>22</v>
      </c>
      <c r="B9" s="27">
        <v>8</v>
      </c>
    </row>
    <row r="10" spans="1:8" hidden="1" x14ac:dyDescent="0.2">
      <c r="A10" s="26" t="s">
        <v>23</v>
      </c>
      <c r="B10" s="27">
        <v>9</v>
      </c>
    </row>
    <row r="11" spans="1:8" hidden="1" x14ac:dyDescent="0.2">
      <c r="A11" s="26" t="s">
        <v>24</v>
      </c>
      <c r="B11" s="27">
        <v>10</v>
      </c>
    </row>
    <row r="12" spans="1:8" hidden="1" x14ac:dyDescent="0.2">
      <c r="A12" s="26" t="s">
        <v>25</v>
      </c>
      <c r="B12" s="27">
        <v>11</v>
      </c>
    </row>
    <row r="13" spans="1:8" hidden="1" x14ac:dyDescent="0.2">
      <c r="A13" s="26" t="s">
        <v>26</v>
      </c>
      <c r="B13" s="27">
        <v>12</v>
      </c>
    </row>
    <row r="14" spans="1:8" hidden="1" x14ac:dyDescent="0.2"/>
    <row r="15" spans="1:8" x14ac:dyDescent="0.2">
      <c r="D15" s="32"/>
    </row>
    <row r="17" spans="1:8" x14ac:dyDescent="0.2">
      <c r="A17" s="25" t="s">
        <v>40</v>
      </c>
      <c r="B17" s="25" t="s">
        <v>9</v>
      </c>
      <c r="D17" s="25" t="s">
        <v>48</v>
      </c>
      <c r="E17" s="25" t="s">
        <v>9</v>
      </c>
      <c r="G17" s="25" t="s">
        <v>53</v>
      </c>
      <c r="H17" s="25" t="s">
        <v>9</v>
      </c>
    </row>
    <row r="18" spans="1:8" x14ac:dyDescent="0.2">
      <c r="A18" s="26" t="s">
        <v>11</v>
      </c>
      <c r="B18" s="28">
        <v>43466</v>
      </c>
      <c r="D18" s="26" t="s">
        <v>49</v>
      </c>
      <c r="E18" s="28">
        <v>43472</v>
      </c>
      <c r="G18" s="26" t="s">
        <v>58</v>
      </c>
      <c r="H18" s="28">
        <v>43577</v>
      </c>
    </row>
    <row r="19" spans="1:8" x14ac:dyDescent="0.2">
      <c r="A19" s="26" t="s">
        <v>41</v>
      </c>
      <c r="B19" s="28">
        <v>43574</v>
      </c>
      <c r="D19" s="26" t="s">
        <v>50</v>
      </c>
      <c r="E19" s="28">
        <v>43573</v>
      </c>
      <c r="G19" s="26" t="s">
        <v>59</v>
      </c>
      <c r="H19" s="28">
        <v>43640</v>
      </c>
    </row>
    <row r="20" spans="1:8" x14ac:dyDescent="0.2">
      <c r="A20" s="26" t="s">
        <v>42</v>
      </c>
      <c r="B20" s="28">
        <v>43586</v>
      </c>
      <c r="D20" s="26" t="s">
        <v>51</v>
      </c>
      <c r="E20" s="28">
        <v>43587</v>
      </c>
      <c r="G20" s="26" t="s">
        <v>56</v>
      </c>
      <c r="H20" s="28">
        <v>43719</v>
      </c>
    </row>
    <row r="21" spans="1:8" x14ac:dyDescent="0.2">
      <c r="A21" s="26" t="s">
        <v>43</v>
      </c>
      <c r="B21" s="28">
        <v>43692</v>
      </c>
      <c r="D21" s="26" t="s">
        <v>52</v>
      </c>
      <c r="E21" s="28">
        <v>43808</v>
      </c>
      <c r="G21" s="26" t="s">
        <v>57</v>
      </c>
      <c r="H21" s="28">
        <v>43825</v>
      </c>
    </row>
    <row r="22" spans="1:8" x14ac:dyDescent="0.2">
      <c r="A22" s="26" t="s">
        <v>44</v>
      </c>
      <c r="B22" s="28">
        <v>43750</v>
      </c>
      <c r="D22" s="26" t="s">
        <v>54</v>
      </c>
      <c r="E22" s="28">
        <v>43598</v>
      </c>
      <c r="G22" s="26" t="s">
        <v>60</v>
      </c>
      <c r="H22" s="28">
        <v>43626</v>
      </c>
    </row>
    <row r="23" spans="1:8" x14ac:dyDescent="0.2">
      <c r="A23" s="26" t="s">
        <v>45</v>
      </c>
      <c r="B23" s="28">
        <v>43770</v>
      </c>
      <c r="D23" s="26" t="s">
        <v>55</v>
      </c>
      <c r="E23" s="28">
        <v>43600</v>
      </c>
      <c r="G23" s="26" t="s">
        <v>61</v>
      </c>
      <c r="H23" s="28">
        <v>43732</v>
      </c>
    </row>
    <row r="24" spans="1:8" x14ac:dyDescent="0.2">
      <c r="A24" s="26" t="s">
        <v>46</v>
      </c>
      <c r="B24" s="28">
        <v>43805</v>
      </c>
      <c r="D24" s="26" t="s">
        <v>11</v>
      </c>
      <c r="E24" s="28">
        <v>43466</v>
      </c>
      <c r="G24" s="26" t="s">
        <v>11</v>
      </c>
      <c r="H24" s="28">
        <v>43466</v>
      </c>
    </row>
    <row r="25" spans="1:8" x14ac:dyDescent="0.2">
      <c r="A25" s="26" t="s">
        <v>47</v>
      </c>
      <c r="B25" s="28">
        <v>43824</v>
      </c>
      <c r="D25" s="26" t="s">
        <v>41</v>
      </c>
      <c r="E25" s="28">
        <v>43574</v>
      </c>
      <c r="G25" s="26" t="s">
        <v>41</v>
      </c>
      <c r="H25" s="28">
        <v>43574</v>
      </c>
    </row>
    <row r="26" spans="1:8" x14ac:dyDescent="0.2">
      <c r="D26" s="26" t="s">
        <v>42</v>
      </c>
      <c r="E26" s="28">
        <v>43586</v>
      </c>
      <c r="G26" s="26" t="s">
        <v>42</v>
      </c>
      <c r="H26" s="28">
        <v>43586</v>
      </c>
    </row>
    <row r="27" spans="1:8" x14ac:dyDescent="0.2">
      <c r="D27" s="26" t="s">
        <v>43</v>
      </c>
      <c r="E27" s="28">
        <v>43692</v>
      </c>
      <c r="G27" s="26" t="s">
        <v>43</v>
      </c>
      <c r="H27" s="28">
        <v>43692</v>
      </c>
    </row>
    <row r="28" spans="1:8" x14ac:dyDescent="0.2">
      <c r="D28" s="26" t="s">
        <v>44</v>
      </c>
      <c r="E28" s="28">
        <v>43750</v>
      </c>
      <c r="G28" s="26" t="s">
        <v>44</v>
      </c>
      <c r="H28" s="28">
        <v>43750</v>
      </c>
    </row>
    <row r="29" spans="1:8" x14ac:dyDescent="0.2">
      <c r="D29" s="26" t="s">
        <v>45</v>
      </c>
      <c r="E29" s="28">
        <v>43770</v>
      </c>
      <c r="G29" s="26" t="s">
        <v>45</v>
      </c>
      <c r="H29" s="28">
        <v>43770</v>
      </c>
    </row>
    <row r="30" spans="1:8" x14ac:dyDescent="0.2">
      <c r="D30" s="26" t="s">
        <v>46</v>
      </c>
      <c r="E30" s="28">
        <v>43805</v>
      </c>
      <c r="G30" s="26" t="s">
        <v>46</v>
      </c>
      <c r="H30" s="28">
        <v>43805</v>
      </c>
    </row>
    <row r="31" spans="1:8" x14ac:dyDescent="0.2">
      <c r="D31" s="26" t="s">
        <v>47</v>
      </c>
      <c r="E31" s="28">
        <v>43824</v>
      </c>
      <c r="G31" s="26" t="s">
        <v>47</v>
      </c>
      <c r="H31" s="28">
        <v>43824</v>
      </c>
    </row>
    <row r="32" spans="1:8" x14ac:dyDescent="0.2">
      <c r="D32" s="39"/>
      <c r="E32" s="40"/>
    </row>
    <row r="33" spans="1:5" x14ac:dyDescent="0.2">
      <c r="A33" s="33" t="s">
        <v>62</v>
      </c>
      <c r="B33" s="33" t="s">
        <v>63</v>
      </c>
      <c r="D33" s="39"/>
      <c r="E33" s="40"/>
    </row>
    <row r="34" spans="1:5" x14ac:dyDescent="0.2">
      <c r="A34" s="33" t="s">
        <v>66</v>
      </c>
      <c r="B34" s="33" t="s">
        <v>64</v>
      </c>
      <c r="D34" s="39"/>
      <c r="E34" s="40"/>
    </row>
    <row r="35" spans="1:5" x14ac:dyDescent="0.2">
      <c r="A35" s="33" t="s">
        <v>67</v>
      </c>
      <c r="B35" s="33" t="s">
        <v>65</v>
      </c>
    </row>
    <row r="36" spans="1:5" x14ac:dyDescent="0.2">
      <c r="A36" s="33" t="s">
        <v>68</v>
      </c>
      <c r="B36" s="33" t="s">
        <v>65</v>
      </c>
    </row>
    <row r="37" spans="1:5" x14ac:dyDescent="0.2">
      <c r="A37" s="33" t="s">
        <v>69</v>
      </c>
      <c r="B37" s="33" t="s">
        <v>64</v>
      </c>
    </row>
  </sheetData>
  <conditionalFormatting sqref="B10">
    <cfRule type="expression" priority="25">
      <formula>AND(B$8&lt;&gt;"",VLOOKUP(B$9,$G$1:$H$8,2,0)&lt;&gt;"Si")</formula>
    </cfRule>
  </conditionalFormatting>
  <conditionalFormatting sqref="B24:C30 F24:F30 B11:AA23 I24:AA30">
    <cfRule type="expression" priority="3">
      <formula>"Y(B$9&lt;&gt;"""";BUSCARV(B$9;Auxiliar!$A$18:$B$25;2;0))"</formula>
    </cfRule>
  </conditionalFormatting>
  <conditionalFormatting sqref="E24:E31">
    <cfRule type="expression" priority="2">
      <formula>"Y(B$9&lt;&gt;"""";BUSCARV(B$9;Auxiliar!$A$18:$B$25;2;0))"</formula>
    </cfRule>
  </conditionalFormatting>
  <conditionalFormatting sqref="H24:H31">
    <cfRule type="expression" priority="1">
      <formula>"Y(B$9&lt;&gt;"""";BUSCARV(B$9;Auxiliar!$A$18:$B$25;2;0))"</formula>
    </cfRule>
  </conditionalFormatting>
  <dataValidations count="1">
    <dataValidation type="list" allowBlank="1" showInputMessage="1" showErrorMessage="1" sqref="H2:H8">
      <formula1>"Si, No"</formula1>
    </dataValidation>
  </dataValidations>
  <pageMargins left="0.7" right="0.7" top="0.75" bottom="0.75" header="0.3" footer="0.3"/>
  <pageSetup paperSize="9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Vacaciones</vt:lpstr>
      <vt:lpstr>Auxiliar</vt:lpstr>
    </vt:vector>
  </TitlesOfParts>
  <Company>Bizerba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Abades, Silvia</dc:creator>
  <cp:lastModifiedBy>Fabián</cp:lastModifiedBy>
  <dcterms:created xsi:type="dcterms:W3CDTF">2018-10-30T08:19:58Z</dcterms:created>
  <dcterms:modified xsi:type="dcterms:W3CDTF">2018-11-01T19:03:02Z</dcterms:modified>
</cp:coreProperties>
</file>