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1020"/>
  </bookViews>
  <sheets>
    <sheet name="FLEET" sheetId="1" r:id="rId1"/>
    <sheet name="PRICE" sheetId="4" r:id="rId2"/>
  </sheets>
  <externalReferences>
    <externalReference r:id="rId3"/>
  </externalReferences>
  <definedNames>
    <definedName name="_xlnm._FilterDatabase" localSheetId="0" hidden="1">FLEET!$A$2:$D$23</definedName>
    <definedName name="_xlnm._FilterDatabase" localSheetId="1" hidden="1">PRICE!$A$4:$U$61</definedName>
    <definedName name="ALCANCE1">[1]listas!$B$2:$B$8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E3" i="1"/>
  <c r="F1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J7" i="1"/>
  <c r="J8" i="1"/>
  <c r="J9" i="1"/>
  <c r="J6" i="1"/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 l="1"/>
</calcChain>
</file>

<file path=xl/sharedStrings.xml><?xml version="1.0" encoding="utf-8"?>
<sst xmlns="http://schemas.openxmlformats.org/spreadsheetml/2006/main" count="692" uniqueCount="178">
  <si>
    <t>Serial number</t>
  </si>
  <si>
    <t>Model name</t>
  </si>
  <si>
    <t>Last running hours</t>
  </si>
  <si>
    <t>DMM3</t>
  </si>
  <si>
    <t>DM45HP</t>
  </si>
  <si>
    <t>DM45LP</t>
  </si>
  <si>
    <t>USS009853</t>
  </si>
  <si>
    <t>T3W</t>
  </si>
  <si>
    <t>PV351</t>
  </si>
  <si>
    <t>USS008376</t>
  </si>
  <si>
    <t>USS004570</t>
  </si>
  <si>
    <t>ST3.5</t>
  </si>
  <si>
    <t>ST2G</t>
  </si>
  <si>
    <t>ST1030</t>
  </si>
  <si>
    <t>ST14</t>
  </si>
  <si>
    <t>MT42</t>
  </si>
  <si>
    <t>ST7</t>
  </si>
  <si>
    <t>ST18</t>
  </si>
  <si>
    <t>ST1530</t>
  </si>
  <si>
    <t>ST2D</t>
  </si>
  <si>
    <t>MT431B</t>
  </si>
  <si>
    <t>ST1520</t>
  </si>
  <si>
    <t>MT2010</t>
  </si>
  <si>
    <t>ST8C</t>
  </si>
  <si>
    <t>AVO08X154</t>
  </si>
  <si>
    <t>AVO08X155</t>
  </si>
  <si>
    <t>TMG15URE0480</t>
  </si>
  <si>
    <t>TMG15URE0517</t>
  </si>
  <si>
    <t>AVO10X364</t>
  </si>
  <si>
    <t>AVO12X175</t>
  </si>
  <si>
    <t>AVO09X012</t>
  </si>
  <si>
    <t>PowerROC D55</t>
  </si>
  <si>
    <t>ROC L8</t>
  </si>
  <si>
    <t>ROC D7</t>
  </si>
  <si>
    <t>ROC T15</t>
  </si>
  <si>
    <t>BOOMER 282</t>
  </si>
  <si>
    <t>BOLTEC 235</t>
  </si>
  <si>
    <t>BOOMER L1 D</t>
  </si>
  <si>
    <t>BOOMER S1 D</t>
  </si>
  <si>
    <t>SIMBA H1254</t>
  </si>
  <si>
    <t>SIMBA M4 C ITH</t>
  </si>
  <si>
    <t>SCALETEC MC DH</t>
  </si>
  <si>
    <t>BOOMER 281</t>
  </si>
  <si>
    <t>SIMBA M6 C ITH</t>
  </si>
  <si>
    <t>BOOMER L1 C</t>
  </si>
  <si>
    <t>ROCKET BOOMER S1 D</t>
  </si>
  <si>
    <t>BOOMER M2 D</t>
  </si>
  <si>
    <t>BOOMER T1 D</t>
  </si>
  <si>
    <t>CABLETEC L C</t>
  </si>
  <si>
    <t>BOOMER L2 C</t>
  </si>
  <si>
    <t>ROCKET BOOMER L1 D</t>
  </si>
  <si>
    <t>SIMBA M3 C ITH</t>
  </si>
  <si>
    <t>SIMBA 264 ITH</t>
  </si>
  <si>
    <t>SIMBA M7 C</t>
  </si>
  <si>
    <t>BOLTEC S</t>
  </si>
  <si>
    <t>BOOMER L2 D</t>
  </si>
  <si>
    <t>BOOMER E1 C</t>
  </si>
  <si>
    <t>SIMBA 364 ITH</t>
  </si>
  <si>
    <t>SIMBA S7 D</t>
  </si>
  <si>
    <t>34R</t>
  </si>
  <si>
    <t>Price Per Hour</t>
  </si>
  <si>
    <t>Hours Per Year</t>
  </si>
  <si>
    <t>10801 - 12000</t>
  </si>
  <si>
    <t>9601 - 10800</t>
  </si>
  <si>
    <t>8401 - 9600</t>
  </si>
  <si>
    <t>7201 - 8400</t>
  </si>
  <si>
    <t>6001 - 7200</t>
  </si>
  <si>
    <t>4801 - 6000</t>
  </si>
  <si>
    <t>3601 - 4800</t>
  </si>
  <si>
    <t>2401 - 3600</t>
  </si>
  <si>
    <t>1201 - 2400</t>
  </si>
  <si>
    <t>0 - 1200</t>
  </si>
  <si>
    <t>3601 - 4000</t>
  </si>
  <si>
    <t>3201 - 3600</t>
  </si>
  <si>
    <t>2801 - 3200</t>
  </si>
  <si>
    <t>2401 - 2800</t>
  </si>
  <si>
    <t>2001 - 2400</t>
  </si>
  <si>
    <t>1601 - 2000</t>
  </si>
  <si>
    <t>1201 - 1600</t>
  </si>
  <si>
    <t>801 - 1200</t>
  </si>
  <si>
    <t>401 - 800</t>
  </si>
  <si>
    <t>0 - 400</t>
  </si>
  <si>
    <t>ROCKET BOOMER WE3 C</t>
  </si>
  <si>
    <t>5401 - 6000</t>
  </si>
  <si>
    <t>4801 - 5400</t>
  </si>
  <si>
    <t>4201 - 4800</t>
  </si>
  <si>
    <t>3601 - 4200</t>
  </si>
  <si>
    <t>3001 - 3600</t>
  </si>
  <si>
    <t>2401 - 3000</t>
  </si>
  <si>
    <t>1801 - 2400</t>
  </si>
  <si>
    <t>1201 - 1800</t>
  </si>
  <si>
    <t>601 - 1200</t>
  </si>
  <si>
    <t>0 - 600</t>
  </si>
  <si>
    <t>ROCKET BOOMER L2 D</t>
  </si>
  <si>
    <t>18001 - 20000</t>
  </si>
  <si>
    <t>16001 - 18000</t>
  </si>
  <si>
    <t>14001 - 16000</t>
  </si>
  <si>
    <t>12001 - 14000</t>
  </si>
  <si>
    <t>10001 - 12000</t>
  </si>
  <si>
    <t>8001 - 10000</t>
  </si>
  <si>
    <t>6001 - 8000</t>
  </si>
  <si>
    <t>4001 - 6000</t>
  </si>
  <si>
    <t>2001 - 4000</t>
  </si>
  <si>
    <t>0 - 2000</t>
  </si>
  <si>
    <t xml:space="preserve">9001 - 10000 </t>
  </si>
  <si>
    <t>8001 - 9000</t>
  </si>
  <si>
    <t>7001 - 8000</t>
  </si>
  <si>
    <t>6001 - 7000</t>
  </si>
  <si>
    <t>5001 - 6000</t>
  </si>
  <si>
    <t>4001 - 5000</t>
  </si>
  <si>
    <t>3001 - 4000</t>
  </si>
  <si>
    <t>2001 - 3000</t>
  </si>
  <si>
    <t>1001 - 2000</t>
  </si>
  <si>
    <t>0 - 1000</t>
  </si>
  <si>
    <t>17551 - 19500</t>
  </si>
  <si>
    <t xml:space="preserve">15601 - 17550 </t>
  </si>
  <si>
    <t>13651 - 15600</t>
  </si>
  <si>
    <t>11701 - 13650</t>
  </si>
  <si>
    <t>9751 - 11700</t>
  </si>
  <si>
    <t>7801 - 9750</t>
  </si>
  <si>
    <t>5851 - 7800</t>
  </si>
  <si>
    <t>3901 - 5850</t>
  </si>
  <si>
    <t>1951 - 3900</t>
  </si>
  <si>
    <t>0 - 1950</t>
  </si>
  <si>
    <t>FlexiROC D65</t>
  </si>
  <si>
    <t>91RH</t>
  </si>
  <si>
    <t>73RH</t>
  </si>
  <si>
    <t>27001 - 30000</t>
  </si>
  <si>
    <t>24001 - 27000</t>
  </si>
  <si>
    <t>21001 - 24000</t>
  </si>
  <si>
    <t>18001 - 21000</t>
  </si>
  <si>
    <t>15001 - 18000</t>
  </si>
  <si>
    <t>12001 - 15000</t>
  </si>
  <si>
    <t>9001 - 12000</t>
  </si>
  <si>
    <t>6001 - 9000</t>
  </si>
  <si>
    <t xml:space="preserve">3001 - 6000 </t>
  </si>
  <si>
    <t>0 - 3000</t>
  </si>
  <si>
    <t>36001 - 40000</t>
  </si>
  <si>
    <t>32001 - 36000</t>
  </si>
  <si>
    <t>28001 - 32000</t>
  </si>
  <si>
    <t>24001 - 28000</t>
  </si>
  <si>
    <t>20001 - 24000</t>
  </si>
  <si>
    <t>16001 - 20000</t>
  </si>
  <si>
    <t>12001 - 16000</t>
  </si>
  <si>
    <t>8001 - 12000</t>
  </si>
  <si>
    <t xml:space="preserve">4001 - 8000 </t>
  </si>
  <si>
    <t>0 - 4000</t>
  </si>
  <si>
    <t>RD10</t>
  </si>
  <si>
    <t>PV-271</t>
  </si>
  <si>
    <t>DML</t>
  </si>
  <si>
    <t>YEAR 10</t>
  </si>
  <si>
    <t>YEAR 9</t>
  </si>
  <si>
    <t>YEAR 8</t>
  </si>
  <si>
    <t>YEAR 7</t>
  </si>
  <si>
    <t>YEAR 6</t>
  </si>
  <si>
    <t>YEAR 5</t>
  </si>
  <si>
    <t>YEAR 4</t>
  </si>
  <si>
    <t>YEAR 3</t>
  </si>
  <si>
    <t>YEAR 2</t>
  </si>
  <si>
    <t>YEAR 1</t>
  </si>
  <si>
    <t>HOUR RANGE</t>
  </si>
  <si>
    <t>PRICE PER HOUR</t>
  </si>
  <si>
    <t>BOLTEC MC</t>
  </si>
  <si>
    <t>BOLTEC MD</t>
  </si>
  <si>
    <t>YEAR 12</t>
  </si>
  <si>
    <t>YEAR 23</t>
  </si>
  <si>
    <t>YEAR 34</t>
  </si>
  <si>
    <t>YEAR 45</t>
  </si>
  <si>
    <t>YEAR 56</t>
  </si>
  <si>
    <t>YEAR 67</t>
  </si>
  <si>
    <t>YEAR 78</t>
  </si>
  <si>
    <t>YEAR 89</t>
  </si>
  <si>
    <t>YEAR 910</t>
  </si>
  <si>
    <t>YEAR 1011</t>
  </si>
  <si>
    <t>Desde</t>
  </si>
  <si>
    <t>Hasta</t>
  </si>
  <si>
    <t>Columna</t>
  </si>
  <si>
    <t>Nº Col.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</si>
</sst>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2" tint="-0.749992370372631"/>
      <name val="Arial"/>
      <family val="2"/>
    </font>
    <font>
      <b/>
      <sz val="11"/>
      <color rgb="FFFFFFFF"/>
      <name val="Arial"/>
      <family val="2"/>
    </font>
    <font>
      <sz val="11"/>
      <color theme="1"/>
      <name val="Raleway"/>
      <family val="2"/>
    </font>
    <font>
      <b/>
      <sz val="11"/>
      <color theme="3"/>
      <name val="Raleway"/>
      <family val="2"/>
    </font>
    <font>
      <b/>
      <sz val="11"/>
      <color rgb="FFFFC000"/>
      <name val="Raleway"/>
      <family val="2"/>
    </font>
    <font>
      <b/>
      <sz val="12"/>
      <color theme="3"/>
      <name val="Raleway"/>
      <family val="2"/>
    </font>
    <font>
      <b/>
      <sz val="12"/>
      <color theme="7"/>
      <name val="Raleway"/>
      <family val="2"/>
    </font>
    <font>
      <b/>
      <sz val="11"/>
      <color theme="1"/>
      <name val="Raleway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6" fillId="4" borderId="1" xfId="2" applyNumberFormat="1" applyFont="1" applyFill="1" applyBorder="1" applyAlignment="1">
      <alignment horizontal="center"/>
    </xf>
    <xf numFmtId="4" fontId="6" fillId="0" borderId="1" xfId="2" applyNumberFormat="1" applyFont="1" applyBorder="1" applyAlignment="1">
      <alignment horizontal="center"/>
    </xf>
    <xf numFmtId="4" fontId="6" fillId="4" borderId="1" xfId="2" applyNumberFormat="1" applyFont="1" applyFill="1" applyBorder="1" applyAlignment="1">
      <alignment horizontal="center"/>
    </xf>
    <xf numFmtId="0" fontId="6" fillId="6" borderId="0" xfId="2" applyFont="1" applyFill="1"/>
    <xf numFmtId="0" fontId="11" fillId="0" borderId="0" xfId="2" applyFont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8" fillId="5" borderId="5" xfId="2" applyFont="1" applyFill="1" applyBorder="1" applyAlignment="1">
      <alignment horizontal="center"/>
    </xf>
    <xf numFmtId="0" fontId="8" fillId="5" borderId="6" xfId="2" applyFont="1" applyFill="1" applyBorder="1" applyAlignment="1">
      <alignment horizontal="center"/>
    </xf>
    <xf numFmtId="0" fontId="7" fillId="6" borderId="6" xfId="2" applyFont="1" applyFill="1" applyBorder="1" applyAlignment="1">
      <alignment horizontal="center"/>
    </xf>
    <xf numFmtId="0" fontId="7" fillId="6" borderId="7" xfId="2" applyFont="1" applyFill="1" applyBorder="1" applyAlignment="1">
      <alignment horizontal="center"/>
    </xf>
    <xf numFmtId="0" fontId="6" fillId="0" borderId="8" xfId="2" applyFont="1" applyBorder="1" applyAlignment="1">
      <alignment horizontal="center"/>
    </xf>
    <xf numFmtId="4" fontId="6" fillId="4" borderId="9" xfId="2" applyNumberFormat="1" applyFont="1" applyFill="1" applyBorder="1" applyAlignment="1">
      <alignment horizontal="center"/>
    </xf>
    <xf numFmtId="4" fontId="6" fillId="0" borderId="9" xfId="2" applyNumberFormat="1" applyFont="1" applyBorder="1" applyAlignment="1">
      <alignment horizontal="center"/>
    </xf>
    <xf numFmtId="3" fontId="6" fillId="4" borderId="9" xfId="2" applyNumberFormat="1" applyFont="1" applyFill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10" fillId="5" borderId="3" xfId="2" applyFont="1" applyFill="1" applyBorder="1" applyAlignment="1">
      <alignment horizontal="center"/>
    </xf>
    <xf numFmtId="0" fontId="9" fillId="6" borderId="3" xfId="2" applyFont="1" applyFill="1" applyBorder="1" applyAlignment="1">
      <alignment horizontal="center"/>
    </xf>
    <xf numFmtId="0" fontId="0" fillId="7" borderId="0" xfId="0" applyFill="1"/>
    <xf numFmtId="0" fontId="12" fillId="8" borderId="0" xfId="0" applyFont="1" applyFill="1" applyAlignment="1">
      <alignment horizontal="right"/>
    </xf>
    <xf numFmtId="49" fontId="4" fillId="2" borderId="1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aleway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Raleway"/>
        <scheme val="none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XCGAC/Documents/1%20TALLER/PLANNER/ACTIVIDADES%20PROGRAMADAS/CONTROL%20DE%20EQUIPOS%20Y%20COMPONENTES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listas"/>
      <sheetName val="TABLA NUEVA "/>
      <sheetName val="PINTURA"/>
      <sheetName val="SOLDADURA"/>
      <sheetName val="COMPONENTES"/>
      <sheetName val="SANDBLAST"/>
      <sheetName val="ELECTRICOS"/>
    </sheetNames>
    <sheetDataSet>
      <sheetData sheetId="0" refreshError="1"/>
      <sheetData sheetId="1">
        <row r="2">
          <cell r="B2" t="str">
            <v>EVALUACION</v>
          </cell>
        </row>
        <row r="3">
          <cell r="B3" t="str">
            <v>OVERHAUL</v>
          </cell>
        </row>
        <row r="4">
          <cell r="B4" t="str">
            <v>REP. PARCIAL</v>
          </cell>
        </row>
        <row r="5">
          <cell r="B5" t="str">
            <v>REPARACION</v>
          </cell>
        </row>
        <row r="6">
          <cell r="B6" t="str">
            <v>MANTENIMIENTO</v>
          </cell>
        </row>
        <row r="7">
          <cell r="B7" t="str">
            <v>NO APLICA</v>
          </cell>
        </row>
        <row r="8">
          <cell r="B8" t="str">
            <v>PENDIENTE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id="1" name="Tabla1" displayName="Tabla1" ref="A4:V61" totalsRowShown="0" headerRowDxfId="28" dataDxfId="26" headerRowBorderDxfId="27" tableBorderDxfId="25" totalsRowBorderDxfId="24" headerRowCellStyle="Normal 3" dataCellStyle="Normal 3">
  <autoFilter ref="A4:V61"/>
  <tableColumns count="22">
    <tableColumn id="1" name="Model name" dataDxfId="23" dataCellStyle="Normal 3"/>
    <tableColumn id="2" name="YEAR 1" dataDxfId="22" dataCellStyle="Normal 3"/>
    <tableColumn id="3" name="YEAR 2" dataDxfId="21" dataCellStyle="Normal 3"/>
    <tableColumn id="4" name="YEAR 3" dataDxfId="20" dataCellStyle="Normal 3"/>
    <tableColumn id="5" name="YEAR 4" dataDxfId="19" dataCellStyle="Normal 3"/>
    <tableColumn id="6" name="YEAR 5" dataDxfId="18" dataCellStyle="Normal 3"/>
    <tableColumn id="7" name="YEAR 6" dataDxfId="17" dataCellStyle="Normal 3"/>
    <tableColumn id="8" name="YEAR 7" dataDxfId="16" dataCellStyle="Normal 3"/>
    <tableColumn id="9" name="YEAR 8" dataDxfId="15" dataCellStyle="Normal 3"/>
    <tableColumn id="10" name="YEAR 9" dataDxfId="14" dataCellStyle="Normal 3"/>
    <tableColumn id="11" name="YEAR 10" dataDxfId="13" dataCellStyle="Normal 3"/>
    <tableColumn id="12" name="YEAR 12" dataDxfId="12" dataCellStyle="Normal 3"/>
    <tableColumn id="13" name="YEAR 23" dataDxfId="11" dataCellStyle="Normal 3"/>
    <tableColumn id="14" name="YEAR 34" dataDxfId="10" dataCellStyle="Normal 3"/>
    <tableColumn id="15" name="YEAR 45" dataDxfId="9" dataCellStyle="Normal 3"/>
    <tableColumn id="16" name="YEAR 56" dataDxfId="8" dataCellStyle="Normal 3"/>
    <tableColumn id="17" name="YEAR 67" dataDxfId="7" dataCellStyle="Normal 3"/>
    <tableColumn id="18" name="YEAR 78" dataDxfId="6" dataCellStyle="Normal 3"/>
    <tableColumn id="19" name="YEAR 89" dataDxfId="5" dataCellStyle="Normal 3"/>
    <tableColumn id="20" name="YEAR 910" dataDxfId="4" dataCellStyle="Normal 3"/>
    <tableColumn id="21" name="YEAR 1011" dataDxfId="3" dataCellStyle="Normal 3"/>
    <tableColumn id="22" name="Hours Per Year" dataDxfId="2" dataCellStyle="Normal 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Normal="100" workbookViewId="0">
      <selection activeCell="G3" sqref="G3"/>
    </sheetView>
  </sheetViews>
  <sheetFormatPr baseColWidth="10" defaultRowHeight="15"/>
  <cols>
    <col min="1" max="1" width="19.42578125" style="7" bestFit="1" customWidth="1"/>
    <col min="2" max="2" width="24.7109375" style="7" bestFit="1" customWidth="1"/>
    <col min="3" max="3" width="23" style="7" bestFit="1" customWidth="1"/>
    <col min="4" max="4" width="23.5703125" style="7" customWidth="1"/>
    <col min="5" max="7" width="23.7109375" style="7" customWidth="1"/>
    <col min="8" max="9" width="9.140625" style="7" customWidth="1"/>
  </cols>
  <sheetData>
    <row r="1" spans="1:12">
      <c r="A1" s="1"/>
      <c r="B1" s="1"/>
      <c r="C1" s="1"/>
      <c r="D1" s="1"/>
      <c r="J1" s="31" t="s">
        <v>174</v>
      </c>
      <c r="K1" s="31" t="s">
        <v>175</v>
      </c>
      <c r="L1" s="31" t="s">
        <v>176</v>
      </c>
    </row>
    <row r="2" spans="1:12">
      <c r="A2" s="3" t="s">
        <v>0</v>
      </c>
      <c r="B2" s="2" t="s">
        <v>1</v>
      </c>
      <c r="C2" s="4" t="s">
        <v>60</v>
      </c>
      <c r="D2" s="2" t="s">
        <v>2</v>
      </c>
      <c r="E2" s="32" t="s">
        <v>177</v>
      </c>
      <c r="F2" s="4" t="s">
        <v>60</v>
      </c>
      <c r="G2" s="4" t="s">
        <v>60</v>
      </c>
      <c r="J2" s="30">
        <v>0</v>
      </c>
      <c r="K2" s="30">
        <v>4000</v>
      </c>
      <c r="L2" s="30">
        <v>2</v>
      </c>
    </row>
    <row r="3" spans="1:12">
      <c r="A3" s="8">
        <v>4230</v>
      </c>
      <c r="B3" s="8" t="s">
        <v>3</v>
      </c>
      <c r="C3" s="9">
        <f>IF(AND(D3&gt;=0,D3&lt;=400),VLOOKUP(B3,PRICE!$A$5:$K$61,2,0),IF(AND(D3&gt;=0,D3&lt;=600),VLOOKUP(B3,PRICE!$A$5:$K$61,2,0),IF(AND(D3&gt;=0,D3&lt;=1000),VLOOKUP(B3,PRICE!$A$5:$K$61,2,0),IF(AND(D3&gt;=0,D3&lt;=1200),VLOOKUP(B3,PRICE!$A$5:$K$61,2,0),IF(AND(D3&gt;=0,D3&lt;=1950),VLOOKUP(B3,PRICE!$A$5:$K$61,2,0),IF(AND(D3&gt;=0,D3&lt;=2000),VLOOKUP(B3,PRICE!$A$5:$K$61,2,0),IF(AND(D3&gt;=0,D3&lt;=4000),VLOOKUP(B3,PRICE!$A$5:$K$61,2,0),IF(AND(D3&gt;=401,D3&lt;=800),VLOOKUP(B3,PRICE!$A$5:$K$61,3,0),IF(AND(D3&gt;=601,D3&lt;=1200),VLOOKUP(B3,PRICE!$A$5:$K$61,3,0),IF(AND(D3&gt;=1001,D3&lt;=2000),VLOOKUP(B3,PRICE!$A$5:$K$61,3,0),IF(AND(D3&gt;=1201,D3&lt;=2400),VLOOKUP(B3,PRICE!$A$5:$K$61,3,0),IF(AND(D3&gt;=1951,D3&lt;=3900),VLOOKUP(B3,PRICE!$A$5:$K$61,3,0),IF(AND(D3&gt;=2001,D3&lt;=4000),VLOOKUP(B3,PRICE!$A$5:$K$61,3,0),IF(AND(D3&gt;=3001,D3&lt;=6000),VLOOKUP(B3,PRICE!$A$5:$K$61,3,0),IF(AND(D3&gt;=4001,D3&lt;=8000),VLOOKUP(B3,PRICE!$A$5:$K$61,3,0),IF(AND(D3&gt;=801,D3&lt;=1200),VLOOKUP(B3,PRICE!$A$5:$K$61,4,0),IF(AND(D3&gt;=1201,D3&lt;=1800),VLOOKUP(B3,PRICE!$A$5:$K$61,4,0),IF(AND(D3&gt;=2001,D3&lt;=3000),VLOOKUP(B3,PRICE!$A$5:$K$61,4,0),IF(AND(D3&gt;=2401,D3&lt;=3600),VLOOKUP(B3,PRICE!$A$5:$K$61,4,0),IF(AND(D3&gt;=3901,D3&lt;=5850),VLOOKUP(B3,PRICE!$A$5:$K$61,4,0),IF(AND(D3&gt;=4001,D3&lt;=6000),VLOOKUP(B3,PRICE!$A$5:$K$61,4,0),IF(AND(D3&gt;=6001,D3&lt;=9000),VLOOKUP(B3,PRICE!$A$5:$K$61,4,0),IF(AND(D3&gt;=8001,D3&lt;=12000),VLOOKUP(B3,PRICE!$A$5:$K$61,4,0),IF(AND(D3&gt;=1201,D3&lt;=1600),VLOOKUP(B3,PRICE!$A$5:$K$61,5,0),IF(AND(D3&gt;=1801,D3&lt;=2400),VLOOKUP(B3,PRICE!$A$5:$K$61,5,0),IF(AND(D3&gt;=3001,D3&lt;=4000),VLOOKUP(B3,PRICE!$A$5:$K$61,5,0),IF(AND(D3&gt;=3601,D3&lt;=4800),VLOOKUP(B3,PRICE!$A$5:$K$61,5,0),IF(AND(D3&gt;=5851,D3&lt;=7800),VLOOKUP(B3,PRICE!$A$5:$K$61,5,0),IF(AND(D3&gt;=6001,D3&lt;=8000),VLOOKUP(B3,PRICE!$A$5:$K$61,5,0),IF(AND(D3&gt;=9001,D3&lt;=12000),VLOOKUP(B3,PRICE!$A$5:$K$61,5,0),IF(AND(D3&gt;=12001,D3&lt;=16000),VLOOKUP(B3,PRICE!$A$5:$K$61,5,0),IF(AND(D3&gt;=1601,D3&lt;=2000),VLOOKUP(B3,PRICE!$A$5:$K$61,6,0),IF(AND(D3&gt;=2401,D3&lt;=3000),VLOOKUP(B3,PRICE!$A$5:$K$61,6,0),IF(AND(D3&gt;=4001,D3&lt;=5000),VLOOKUP(B3,PRICE!$A$5:$K$61,6,0),IF(AND(D3&gt;=4801,D3&lt;=6000),VLOOKUP(B3,PRICE!$A$5:$K$61,6,0),IF(AND(D3&gt;=7801,D3&lt;=9750),VLOOKUP(B3,PRICE!$A$5:$K$61,6,0),IF(AND(D3&gt;=8001,D3&lt;=10000),VLOOKUP(B3,PRICE!$A$5:$K$61,6,0),IF(AND(D3&gt;=12001,D3&lt;=15000),VLOOKUP(B3,PRICE!$A$5:$K$61,6,0),IF(AND(D3&gt;=16001,D3&lt;=20000),VLOOKUP(B3,PRICE!$A$5:$K$61,6,0),IF(AND(D3&gt;=2001,D3&lt;=2400),VLOOKUP(B3,PRICE!$A$5:$K$61,7,0),IF(AND(D3&gt;=3001,D3&lt;=3600),VLOOKUP(B3,PRICE!$A$5:$K$61,7,0),IF(AND(D3&gt;=5001,D3&lt;=6000),VLOOKUP(B3,PRICE!$A$5:$K$61,7,0),IF(AND(D3&gt;=6001,D3&lt;=7200),VLOOKUP(B3,PRICE!$A$5:$K$61,7,0),IF(AND(D3&gt;=9751,D3&lt;=11700),VLOOKUP(B3,PRICE!$A$5:$K$61,7,0),IF(AND(D3&gt;=10001,D3&lt;=12000),VLOOKUP(B3,PRICE!$A$5:$K$61,7,0),IF(AND(D3&gt;=15001,D3&lt;=18000),VLOOKUP(B3,PRICE!$A$5:$K$61,7,0),IF(AND(D3&gt;=20001,D3&lt;=24000),VLOOKUP(B3,PRICE!$A$5:$K$61,7,0),IF(AND(D3&gt;=2401,D3&lt;=2800),VLOOKUP(B3,PRICE!$A$5:$K$61,8,0),IF(AND(D3&gt;=3601,D3&lt;=4200),VLOOKUP(B3,PRICE!$A$5:$K$61,8,0),IF(AND(D3&gt;=6001,D3&lt;=7000),VLOOKUP(B3,PRICE!$A$5:$K$61,8,0),IF(AND(D3&gt;=7201,D3&lt;=8400),VLOOKUP(B3,PRICE!$A$5:$K$61,8,0),IF(AND(D3&gt;=11701,D3&lt;=13650),VLOOKUP(B3,PRICE!$A$5:$K$61,8,0),IF(AND(D3&gt;=12001,D3&lt;=14000),VLOOKUP(B3,PRICE!$A$5:$K$61,8,0),IF(AND(D3&gt;=18001,D3&lt;=21000),VLOOKUP(B3,PRICE!$A$5:$K$61,8,0),IF(AND(D3&gt;=24001,D3&lt;=28000),VLOOKUP(B3,PRICE!$A$5:$K$61,8,0),IF(AND(D3&gt;=2801,D3&lt;=3200),VLOOKUP(B3,PRICE!$A$5:$K$61,9,0),IF(AND(D3&gt;=4201,D3&lt;=4800),VLOOKUP(B3,PRICE!$A$5:$K$61,9,0),IF(AND(D3&gt;=7001,D3&lt;=8000),VLOOKUP(B3,PRICE!$A$5:$K$61,9,0),IF(AND(D3&gt;=8401,D3&lt;=9600),VLOOKUP(B3,PRICE!$A$5:$K$61,9,0),IF(AND(D3&gt;=13651,D3&lt;=15600),VLOOKUP(B3,PRICE!$A$5:$K$61,9,0),IF(AND(D3&gt;=14001,D3&lt;=16000),VLOOKUP(B3,PRICE!$A$5:$K$61,9,0),IF(AND(D3&gt;=21001,D3&lt;=24000),VLOOKUP(B3,PRICE!$A$5:$K$61,9,0),IF(AND(D3&gt;=28001,D3&lt;=32000),VLOOKUP(B3,PRICE!$A$5:$K$61,9,0),"Fuera de Rango")))))))))))))))))))))))))))))))))))))))))))))))))))))))))))))))</f>
        <v>21.255589988716501</v>
      </c>
      <c r="D3" s="6">
        <v>8486</v>
      </c>
      <c r="E3" s="7">
        <f>VLOOKUP(D3,$J$2:$L$9,3,TRUE)</f>
        <v>4</v>
      </c>
      <c r="F3" s="33">
        <f>IFERROR(VLOOKUP(B3,PRICE!$A$5:$K$61,E3,0),"Fuera de rango")</f>
        <v>21.255589988716501</v>
      </c>
      <c r="G3" s="33">
        <f>IFERROR(VLOOKUP(B3,PRICE!$A$5:$K$61,VLOOKUP(D3,$J$2:$L$9,3,TRUE),FALSE),"Fuera de rango")</f>
        <v>21.255589988716501</v>
      </c>
      <c r="H3" s="33"/>
      <c r="I3" s="33"/>
      <c r="J3" s="30">
        <v>4001</v>
      </c>
      <c r="K3" s="30">
        <v>8000</v>
      </c>
      <c r="L3" s="30">
        <v>3</v>
      </c>
    </row>
    <row r="4" spans="1:12">
      <c r="A4" s="5" t="s">
        <v>6</v>
      </c>
      <c r="B4" s="5" t="s">
        <v>4</v>
      </c>
      <c r="C4" s="9">
        <f>IF(AND(D4&gt;=0,D4&lt;=400),VLOOKUP(B4,PRICE!$A$5:$K$61,2,0),IF(AND(D4&gt;=0,D4&lt;=600),VLOOKUP(B4,PRICE!$A$5:$K$61,2,0),IF(AND(D4&gt;=0,D4&lt;=1000),VLOOKUP(B4,PRICE!$A$5:$K$61,2,0),IF(AND(D4&gt;=0,D4&lt;=1200),VLOOKUP(B4,PRICE!$A$5:$K$61,2,0),IF(AND(D4&gt;=0,D4&lt;=1950),VLOOKUP(B4,PRICE!$A$5:$K$61,2,0),IF(AND(D4&gt;=0,D4&lt;=2000),VLOOKUP(B4,PRICE!$A$5:$K$61,2,0),IF(AND(D4&gt;=0,D4&lt;=4000),VLOOKUP(B4,PRICE!$A$5:$K$61,2,0),IF(AND(D4&gt;=401,D4&lt;=800),VLOOKUP(B4,PRICE!$A$5:$K$61,3,0),IF(AND(D4&gt;=601,D4&lt;=1200),VLOOKUP(B4,PRICE!$A$5:$K$61,3,0),IF(AND(D4&gt;=1001,D4&lt;=2000),VLOOKUP(B4,PRICE!$A$5:$K$61,3,0),IF(AND(D4&gt;=1201,D4&lt;=2400),VLOOKUP(B4,PRICE!$A$5:$K$61,3,0),IF(AND(D4&gt;=1951,D4&lt;=3900),VLOOKUP(B4,PRICE!$A$5:$K$61,3,0),IF(AND(D4&gt;=2001,D4&lt;=4000),VLOOKUP(B4,PRICE!$A$5:$K$61,3,0),IF(AND(D4&gt;=3001,D4&lt;=6000),VLOOKUP(B4,PRICE!$A$5:$K$61,3,0),IF(AND(D4&gt;=4001,D4&lt;=8000),VLOOKUP(B4,PRICE!$A$5:$K$61,3,0),IF(AND(D4&gt;=801,D4&lt;=1200),VLOOKUP(B4,PRICE!$A$5:$K$61,4,0),IF(AND(D4&gt;=1201,D4&lt;=1800),VLOOKUP(B4,PRICE!$A$5:$K$61,4,0),IF(AND(D4&gt;=2001,D4&lt;=3000),VLOOKUP(B4,PRICE!$A$5:$K$61,4,0),IF(AND(D4&gt;=2401,D4&lt;=3600),VLOOKUP(B4,PRICE!$A$5:$K$61,4,0),IF(AND(D4&gt;=3901,D4&lt;=5850),VLOOKUP(B4,PRICE!$A$5:$K$61,4,0),IF(AND(D4&gt;=4001,D4&lt;=6000),VLOOKUP(B4,PRICE!$A$5:$K$61,4,0),IF(AND(D4&gt;=6001,D4&lt;=9000),VLOOKUP(B4,PRICE!$A$5:$K$61,4,0),IF(AND(D4&gt;=8001,D4&lt;=12000),VLOOKUP(B4,PRICE!$A$5:$K$61,4,0),IF(AND(D4&gt;=1201,D4&lt;=1600),VLOOKUP(B4,PRICE!$A$5:$K$61,5,0),IF(AND(D4&gt;=1801,D4&lt;=2400),VLOOKUP(B4,PRICE!$A$5:$K$61,5,0),IF(AND(D4&gt;=3001,D4&lt;=4000),VLOOKUP(B4,PRICE!$A$5:$K$61,5,0),IF(AND(D4&gt;=3601,D4&lt;=4800),VLOOKUP(B4,PRICE!$A$5:$K$61,5,0),IF(AND(D4&gt;=5851,D4&lt;=7800),VLOOKUP(B4,PRICE!$A$5:$K$61,5,0),IF(AND(D4&gt;=6001,D4&lt;=8000),VLOOKUP(B4,PRICE!$A$5:$K$61,5,0),IF(AND(D4&gt;=9001,D4&lt;=12000),VLOOKUP(B4,PRICE!$A$5:$K$61,5,0),IF(AND(D4&gt;=12001,D4&lt;=16000),VLOOKUP(B4,PRICE!$A$5:$K$61,5,0),IF(AND(D4&gt;=1601,D4&lt;=2000),VLOOKUP(B4,PRICE!$A$5:$K$61,6,0),IF(AND(D4&gt;=2401,D4&lt;=3000),VLOOKUP(B4,PRICE!$A$5:$K$61,6,0),IF(AND(D4&gt;=4001,D4&lt;=5000),VLOOKUP(B4,PRICE!$A$5:$K$61,6,0),IF(AND(D4&gt;=4801,D4&lt;=6000),VLOOKUP(B4,PRICE!$A$5:$K$61,6,0),IF(AND(D4&gt;=7801,D4&lt;=9750),VLOOKUP(B4,PRICE!$A$5:$K$61,6,0),IF(AND(D4&gt;=8001,D4&lt;=10000),VLOOKUP(B4,PRICE!$A$5:$K$61,6,0),IF(AND(D4&gt;=12001,D4&lt;=15000),VLOOKUP(B4,PRICE!$A$5:$K$61,6,0),IF(AND(D4&gt;=16001,D4&lt;=20000),VLOOKUP(B4,PRICE!$A$5:$K$61,6,0),IF(AND(D4&gt;=2001,D4&lt;=2400),VLOOKUP(B4,PRICE!$A$5:$K$61,7,0),IF(AND(D4&gt;=3001,D4&lt;=3600),VLOOKUP(B4,PRICE!$A$5:$K$61,7,0),IF(AND(D4&gt;=5001,D4&lt;=6000),VLOOKUP(B4,PRICE!$A$5:$K$61,7,0),IF(AND(D4&gt;=6001,D4&lt;=7200),VLOOKUP(B4,PRICE!$A$5:$K$61,7,0),IF(AND(D4&gt;=9751,D4&lt;=11700),VLOOKUP(B4,PRICE!$A$5:$K$61,7,0),IF(AND(D4&gt;=10001,D4&lt;=12000),VLOOKUP(B4,PRICE!$A$5:$K$61,7,0),IF(AND(D4&gt;=15001,D4&lt;=18000),VLOOKUP(B4,PRICE!$A$5:$K$61,7,0),IF(AND(D4&gt;=20001,D4&lt;=24000),VLOOKUP(B4,PRICE!$A$5:$K$61,7,0),IF(AND(D4&gt;=2401,D4&lt;=2800),VLOOKUP(B4,PRICE!$A$5:$K$61,8,0),IF(AND(D4&gt;=3601,D4&lt;=4200),VLOOKUP(B4,PRICE!$A$5:$K$61,8,0),IF(AND(D4&gt;=6001,D4&lt;=7000),VLOOKUP(B4,PRICE!$A$5:$K$61,8,0),IF(AND(D4&gt;=7201,D4&lt;=8400),VLOOKUP(B4,PRICE!$A$5:$K$61,8,0),IF(AND(D4&gt;=11701,D4&lt;=13650),VLOOKUP(B4,PRICE!$A$5:$K$61,8,0),IF(AND(D4&gt;=12001,D4&lt;=14000),VLOOKUP(B4,PRICE!$A$5:$K$61,8,0),IF(AND(D4&gt;=18001,D4&lt;=21000),VLOOKUP(B4,PRICE!$A$5:$K$61,8,0),IF(AND(D4&gt;=24001,D4&lt;=28000),VLOOKUP(B4,PRICE!$A$5:$K$61,8,0),IF(AND(D4&gt;=2801,D4&lt;=3200),VLOOKUP(B4,PRICE!$A$5:$K$61,9,0),IF(AND(D4&gt;=4201,D4&lt;=4800),VLOOKUP(B4,PRICE!$A$5:$K$61,9,0),IF(AND(D4&gt;=7001,D4&lt;=8000),VLOOKUP(B4,PRICE!$A$5:$K$61,9,0),IF(AND(D4&gt;=8401,D4&lt;=9600),VLOOKUP(B4,PRICE!$A$5:$K$61,9,0),IF(AND(D4&gt;=13651,D4&lt;=15600),VLOOKUP(B4,PRICE!$A$5:$K$61,9,0),IF(AND(D4&gt;=14001,D4&lt;=16000),VLOOKUP(B4,PRICE!$A$5:$K$61,9,0),IF(AND(D4&gt;=21001,D4&lt;=24000),VLOOKUP(B4,PRICE!$A$5:$K$61,9,0),IF(AND(D4&gt;=28001,D4&lt;=32000),VLOOKUP(B4,PRICE!$A$5:$K$61,9,0),"Fuera de Rango")))))))))))))))))))))))))))))))))))))))))))))))))))))))))))))))</f>
        <v>12.2215108856804</v>
      </c>
      <c r="D4" s="6">
        <v>384</v>
      </c>
      <c r="E4" s="7">
        <f t="shared" ref="E4:E23" si="0">VLOOKUP(D4,$J$2:$L$9,3,TRUE)</f>
        <v>2</v>
      </c>
      <c r="F4" s="33">
        <f>IFERROR(VLOOKUP(B4,PRICE!$A$5:$K$61,E4,0),"Fuera de rango")</f>
        <v>12.2215108856804</v>
      </c>
      <c r="G4" s="33">
        <f>IFERROR(VLOOKUP(B4,PRICE!$A$5:$K$61,VLOOKUP(D4,$J$2:$L$9,3,TRUE),FALSE),"Fuera de rango")</f>
        <v>12.2215108856804</v>
      </c>
      <c r="H4" s="33"/>
      <c r="I4" s="33"/>
      <c r="J4" s="30">
        <v>8001</v>
      </c>
      <c r="K4" s="30">
        <v>12000</v>
      </c>
      <c r="L4" s="30">
        <v>4</v>
      </c>
    </row>
    <row r="5" spans="1:12">
      <c r="A5" s="8">
        <v>7510</v>
      </c>
      <c r="B5" s="8" t="s">
        <v>4</v>
      </c>
      <c r="C5" s="9">
        <f>IF(AND(D5&gt;=0,D5&lt;=400),VLOOKUP(B5,PRICE!$A$5:$K$61,2,0),IF(AND(D5&gt;=0,D5&lt;=600),VLOOKUP(B5,PRICE!$A$5:$K$61,2,0),IF(AND(D5&gt;=0,D5&lt;=1000),VLOOKUP(B5,PRICE!$A$5:$K$61,2,0),IF(AND(D5&gt;=0,D5&lt;=1200),VLOOKUP(B5,PRICE!$A$5:$K$61,2,0),IF(AND(D5&gt;=0,D5&lt;=1950),VLOOKUP(B5,PRICE!$A$5:$K$61,2,0),IF(AND(D5&gt;=0,D5&lt;=2000),VLOOKUP(B5,PRICE!$A$5:$K$61,2,0),IF(AND(D5&gt;=0,D5&lt;=4000),VLOOKUP(B5,PRICE!$A$5:$K$61,2,0),IF(AND(D5&gt;=401,D5&lt;=800),VLOOKUP(B5,PRICE!$A$5:$K$61,3,0),IF(AND(D5&gt;=601,D5&lt;=1200),VLOOKUP(B5,PRICE!$A$5:$K$61,3,0),IF(AND(D5&gt;=1001,D5&lt;=2000),VLOOKUP(B5,PRICE!$A$5:$K$61,3,0),IF(AND(D5&gt;=1201,D5&lt;=2400),VLOOKUP(B5,PRICE!$A$5:$K$61,3,0),IF(AND(D5&gt;=1951,D5&lt;=3900),VLOOKUP(B5,PRICE!$A$5:$K$61,3,0),IF(AND(D5&gt;=2001,D5&lt;=4000),VLOOKUP(B5,PRICE!$A$5:$K$61,3,0),IF(AND(D5&gt;=3001,D5&lt;=6000),VLOOKUP(B5,PRICE!$A$5:$K$61,3,0),IF(AND(D5&gt;=4001,D5&lt;=8000),VLOOKUP(B5,PRICE!$A$5:$K$61,3,0),IF(AND(D5&gt;=801,D5&lt;=1200),VLOOKUP(B5,PRICE!$A$5:$K$61,4,0),IF(AND(D5&gt;=1201,D5&lt;=1800),VLOOKUP(B5,PRICE!$A$5:$K$61,4,0),IF(AND(D5&gt;=2001,D5&lt;=3000),VLOOKUP(B5,PRICE!$A$5:$K$61,4,0),IF(AND(D5&gt;=2401,D5&lt;=3600),VLOOKUP(B5,PRICE!$A$5:$K$61,4,0),IF(AND(D5&gt;=3901,D5&lt;=5850),VLOOKUP(B5,PRICE!$A$5:$K$61,4,0),IF(AND(D5&gt;=4001,D5&lt;=6000),VLOOKUP(B5,PRICE!$A$5:$K$61,4,0),IF(AND(D5&gt;=6001,D5&lt;=9000),VLOOKUP(B5,PRICE!$A$5:$K$61,4,0),IF(AND(D5&gt;=8001,D5&lt;=12000),VLOOKUP(B5,PRICE!$A$5:$K$61,4,0),IF(AND(D5&gt;=1201,D5&lt;=1600),VLOOKUP(B5,PRICE!$A$5:$K$61,5,0),IF(AND(D5&gt;=1801,D5&lt;=2400),VLOOKUP(B5,PRICE!$A$5:$K$61,5,0),IF(AND(D5&gt;=3001,D5&lt;=4000),VLOOKUP(B5,PRICE!$A$5:$K$61,5,0),IF(AND(D5&gt;=3601,D5&lt;=4800),VLOOKUP(B5,PRICE!$A$5:$K$61,5,0),IF(AND(D5&gt;=5851,D5&lt;=7800),VLOOKUP(B5,PRICE!$A$5:$K$61,5,0),IF(AND(D5&gt;=6001,D5&lt;=8000),VLOOKUP(B5,PRICE!$A$5:$K$61,5,0),IF(AND(D5&gt;=9001,D5&lt;=12000),VLOOKUP(B5,PRICE!$A$5:$K$61,5,0),IF(AND(D5&gt;=12001,D5&lt;=16000),VLOOKUP(B5,PRICE!$A$5:$K$61,5,0),IF(AND(D5&gt;=1601,D5&lt;=2000),VLOOKUP(B5,PRICE!$A$5:$K$61,6,0),IF(AND(D5&gt;=2401,D5&lt;=3000),VLOOKUP(B5,PRICE!$A$5:$K$61,6,0),IF(AND(D5&gt;=4001,D5&lt;=5000),VLOOKUP(B5,PRICE!$A$5:$K$61,6,0),IF(AND(D5&gt;=4801,D5&lt;=6000),VLOOKUP(B5,PRICE!$A$5:$K$61,6,0),IF(AND(D5&gt;=7801,D5&lt;=9750),VLOOKUP(B5,PRICE!$A$5:$K$61,6,0),IF(AND(D5&gt;=8001,D5&lt;=10000),VLOOKUP(B5,PRICE!$A$5:$K$61,6,0),IF(AND(D5&gt;=12001,D5&lt;=15000),VLOOKUP(B5,PRICE!$A$5:$K$61,6,0),IF(AND(D5&gt;=16001,D5&lt;=20000),VLOOKUP(B5,PRICE!$A$5:$K$61,6,0),IF(AND(D5&gt;=2001,D5&lt;=2400),VLOOKUP(B5,PRICE!$A$5:$K$61,7,0),IF(AND(D5&gt;=3001,D5&lt;=3600),VLOOKUP(B5,PRICE!$A$5:$K$61,7,0),IF(AND(D5&gt;=5001,D5&lt;=6000),VLOOKUP(B5,PRICE!$A$5:$K$61,7,0),IF(AND(D5&gt;=6001,D5&lt;=7200),VLOOKUP(B5,PRICE!$A$5:$K$61,7,0),IF(AND(D5&gt;=9751,D5&lt;=11700),VLOOKUP(B5,PRICE!$A$5:$K$61,7,0),IF(AND(D5&gt;=10001,D5&lt;=12000),VLOOKUP(B5,PRICE!$A$5:$K$61,7,0),IF(AND(D5&gt;=15001,D5&lt;=18000),VLOOKUP(B5,PRICE!$A$5:$K$61,7,0),IF(AND(D5&gt;=20001,D5&lt;=24000),VLOOKUP(B5,PRICE!$A$5:$K$61,7,0),IF(AND(D5&gt;=2401,D5&lt;=2800),VLOOKUP(B5,PRICE!$A$5:$K$61,8,0),IF(AND(D5&gt;=3601,D5&lt;=4200),VLOOKUP(B5,PRICE!$A$5:$K$61,8,0),IF(AND(D5&gt;=6001,D5&lt;=7000),VLOOKUP(B5,PRICE!$A$5:$K$61,8,0),IF(AND(D5&gt;=7201,D5&lt;=8400),VLOOKUP(B5,PRICE!$A$5:$K$61,8,0),IF(AND(D5&gt;=11701,D5&lt;=13650),VLOOKUP(B5,PRICE!$A$5:$K$61,8,0),IF(AND(D5&gt;=12001,D5&lt;=14000),VLOOKUP(B5,PRICE!$A$5:$K$61,8,0),IF(AND(D5&gt;=18001,D5&lt;=21000),VLOOKUP(B5,PRICE!$A$5:$K$61,8,0),IF(AND(D5&gt;=24001,D5&lt;=28000),VLOOKUP(B5,PRICE!$A$5:$K$61,8,0),IF(AND(D5&gt;=2801,D5&lt;=3200),VLOOKUP(B5,PRICE!$A$5:$K$61,9,0),IF(AND(D5&gt;=4201,D5&lt;=4800),VLOOKUP(B5,PRICE!$A$5:$K$61,9,0),IF(AND(D5&gt;=7001,D5&lt;=8000),VLOOKUP(B5,PRICE!$A$5:$K$61,9,0),IF(AND(D5&gt;=8401,D5&lt;=9600),VLOOKUP(B5,PRICE!$A$5:$K$61,9,0),IF(AND(D5&gt;=13651,D5&lt;=15600),VLOOKUP(B5,PRICE!$A$5:$K$61,9,0),IF(AND(D5&gt;=14001,D5&lt;=16000),VLOOKUP(B5,PRICE!$A$5:$K$61,9,0),IF(AND(D5&gt;=21001,D5&lt;=24000),VLOOKUP(B5,PRICE!$A$5:$K$61,9,0),IF(AND(D5&gt;=28001,D5&lt;=32000),VLOOKUP(B5,PRICE!$A$5:$K$61,9,0),"Fuera de Rango")))))))))))))))))))))))))))))))))))))))))))))))))))))))))))))))</f>
        <v>99.511433390760104</v>
      </c>
      <c r="D5" s="6">
        <v>13211</v>
      </c>
      <c r="E5" s="7">
        <f t="shared" si="0"/>
        <v>5</v>
      </c>
      <c r="F5" s="33">
        <f>IFERROR(VLOOKUP(B5,PRICE!$A$5:$K$61,E5,0),"Fuera de rango")</f>
        <v>99.511433390760104</v>
      </c>
      <c r="G5" s="33">
        <f>IFERROR(VLOOKUP(B5,PRICE!$A$5:$K$61,VLOOKUP(D5,$J$2:$L$9,3,TRUE),FALSE),"Fuera de rango")</f>
        <v>99.511433390760104</v>
      </c>
      <c r="H5" s="33"/>
      <c r="I5" s="33"/>
      <c r="J5" s="30">
        <v>12001</v>
      </c>
      <c r="K5" s="30">
        <v>16000</v>
      </c>
      <c r="L5" s="30">
        <v>5</v>
      </c>
    </row>
    <row r="6" spans="1:12">
      <c r="A6" s="5">
        <v>21221</v>
      </c>
      <c r="B6" s="5" t="s">
        <v>7</v>
      </c>
      <c r="C6" s="9">
        <f>IF(AND(D6&gt;=0,D6&lt;=400),VLOOKUP(B6,PRICE!$A$5:$K$61,2,0),IF(AND(D6&gt;=0,D6&lt;=600),VLOOKUP(B6,PRICE!$A$5:$K$61,2,0),IF(AND(D6&gt;=0,D6&lt;=1000),VLOOKUP(B6,PRICE!$A$5:$K$61,2,0),IF(AND(D6&gt;=0,D6&lt;=1200),VLOOKUP(B6,PRICE!$A$5:$K$61,2,0),IF(AND(D6&gt;=0,D6&lt;=1950),VLOOKUP(B6,PRICE!$A$5:$K$61,2,0),IF(AND(D6&gt;=0,D6&lt;=2000),VLOOKUP(B6,PRICE!$A$5:$K$61,2,0),IF(AND(D6&gt;=0,D6&lt;=4000),VLOOKUP(B6,PRICE!$A$5:$K$61,2,0),IF(AND(D6&gt;=401,D6&lt;=800),VLOOKUP(B6,PRICE!$A$5:$K$61,3,0),IF(AND(D6&gt;=601,D6&lt;=1200),VLOOKUP(B6,PRICE!$A$5:$K$61,3,0),IF(AND(D6&gt;=1001,D6&lt;=2000),VLOOKUP(B6,PRICE!$A$5:$K$61,3,0),IF(AND(D6&gt;=1201,D6&lt;=2400),VLOOKUP(B6,PRICE!$A$5:$K$61,3,0),IF(AND(D6&gt;=1951,D6&lt;=3900),VLOOKUP(B6,PRICE!$A$5:$K$61,3,0),IF(AND(D6&gt;=2001,D6&lt;=4000),VLOOKUP(B6,PRICE!$A$5:$K$61,3,0),IF(AND(D6&gt;=3001,D6&lt;=6000),VLOOKUP(B6,PRICE!$A$5:$K$61,3,0),IF(AND(D6&gt;=4001,D6&lt;=8000),VLOOKUP(B6,PRICE!$A$5:$K$61,3,0),IF(AND(D6&gt;=801,D6&lt;=1200),VLOOKUP(B6,PRICE!$A$5:$K$61,4,0),IF(AND(D6&gt;=1201,D6&lt;=1800),VLOOKUP(B6,PRICE!$A$5:$K$61,4,0),IF(AND(D6&gt;=2001,D6&lt;=3000),VLOOKUP(B6,PRICE!$A$5:$K$61,4,0),IF(AND(D6&gt;=2401,D6&lt;=3600),VLOOKUP(B6,PRICE!$A$5:$K$61,4,0),IF(AND(D6&gt;=3901,D6&lt;=5850),VLOOKUP(B6,PRICE!$A$5:$K$61,4,0),IF(AND(D6&gt;=4001,D6&lt;=6000),VLOOKUP(B6,PRICE!$A$5:$K$61,4,0),IF(AND(D6&gt;=6001,D6&lt;=9000),VLOOKUP(B6,PRICE!$A$5:$K$61,4,0),IF(AND(D6&gt;=8001,D6&lt;=12000),VLOOKUP(B6,PRICE!$A$5:$K$61,4,0),IF(AND(D6&gt;=1201,D6&lt;=1600),VLOOKUP(B6,PRICE!$A$5:$K$61,5,0),IF(AND(D6&gt;=1801,D6&lt;=2400),VLOOKUP(B6,PRICE!$A$5:$K$61,5,0),IF(AND(D6&gt;=3001,D6&lt;=4000),VLOOKUP(B6,PRICE!$A$5:$K$61,5,0),IF(AND(D6&gt;=3601,D6&lt;=4800),VLOOKUP(B6,PRICE!$A$5:$K$61,5,0),IF(AND(D6&gt;=5851,D6&lt;=7800),VLOOKUP(B6,PRICE!$A$5:$K$61,5,0),IF(AND(D6&gt;=6001,D6&lt;=8000),VLOOKUP(B6,PRICE!$A$5:$K$61,5,0),IF(AND(D6&gt;=9001,D6&lt;=12000),VLOOKUP(B6,PRICE!$A$5:$K$61,5,0),IF(AND(D6&gt;=12001,D6&lt;=16000),VLOOKUP(B6,PRICE!$A$5:$K$61,5,0),IF(AND(D6&gt;=1601,D6&lt;=2000),VLOOKUP(B6,PRICE!$A$5:$K$61,6,0),IF(AND(D6&gt;=2401,D6&lt;=3000),VLOOKUP(B6,PRICE!$A$5:$K$61,6,0),IF(AND(D6&gt;=4001,D6&lt;=5000),VLOOKUP(B6,PRICE!$A$5:$K$61,6,0),IF(AND(D6&gt;=4801,D6&lt;=6000),VLOOKUP(B6,PRICE!$A$5:$K$61,6,0),IF(AND(D6&gt;=7801,D6&lt;=9750),VLOOKUP(B6,PRICE!$A$5:$K$61,6,0),IF(AND(D6&gt;=8001,D6&lt;=10000),VLOOKUP(B6,PRICE!$A$5:$K$61,6,0),IF(AND(D6&gt;=12001,D6&lt;=15000),VLOOKUP(B6,PRICE!$A$5:$K$61,6,0),IF(AND(D6&gt;=16001,D6&lt;=20000),VLOOKUP(B6,PRICE!$A$5:$K$61,6,0),IF(AND(D6&gt;=2001,D6&lt;=2400),VLOOKUP(B6,PRICE!$A$5:$K$61,7,0),IF(AND(D6&gt;=3001,D6&lt;=3600),VLOOKUP(B6,PRICE!$A$5:$K$61,7,0),IF(AND(D6&gt;=5001,D6&lt;=6000),VLOOKUP(B6,PRICE!$A$5:$K$61,7,0),IF(AND(D6&gt;=6001,D6&lt;=7200),VLOOKUP(B6,PRICE!$A$5:$K$61,7,0),IF(AND(D6&gt;=9751,D6&lt;=11700),VLOOKUP(B6,PRICE!$A$5:$K$61,7,0),IF(AND(D6&gt;=10001,D6&lt;=12000),VLOOKUP(B6,PRICE!$A$5:$K$61,7,0),IF(AND(D6&gt;=15001,D6&lt;=18000),VLOOKUP(B6,PRICE!$A$5:$K$61,7,0),IF(AND(D6&gt;=20001,D6&lt;=24000),VLOOKUP(B6,PRICE!$A$5:$K$61,7,0),IF(AND(D6&gt;=2401,D6&lt;=2800),VLOOKUP(B6,PRICE!$A$5:$K$61,8,0),IF(AND(D6&gt;=3601,D6&lt;=4200),VLOOKUP(B6,PRICE!$A$5:$K$61,8,0),IF(AND(D6&gt;=6001,D6&lt;=7000),VLOOKUP(B6,PRICE!$A$5:$K$61,8,0),IF(AND(D6&gt;=7201,D6&lt;=8400),VLOOKUP(B6,PRICE!$A$5:$K$61,8,0),IF(AND(D6&gt;=11701,D6&lt;=13650),VLOOKUP(B6,PRICE!$A$5:$K$61,8,0),IF(AND(D6&gt;=12001,D6&lt;=14000),VLOOKUP(B6,PRICE!$A$5:$K$61,8,0),IF(AND(D6&gt;=18001,D6&lt;=21000),VLOOKUP(B6,PRICE!$A$5:$K$61,8,0),IF(AND(D6&gt;=24001,D6&lt;=28000),VLOOKUP(B6,PRICE!$A$5:$K$61,8,0),IF(AND(D6&gt;=2801,D6&lt;=3200),VLOOKUP(B6,PRICE!$A$5:$K$61,9,0),IF(AND(D6&gt;=4201,D6&lt;=4800),VLOOKUP(B6,PRICE!$A$5:$K$61,9,0),IF(AND(D6&gt;=7001,D6&lt;=8000),VLOOKUP(B6,PRICE!$A$5:$K$61,9,0),IF(AND(D6&gt;=8401,D6&lt;=9600),VLOOKUP(B6,PRICE!$A$5:$K$61,9,0),IF(AND(D6&gt;=13651,D6&lt;=15600),VLOOKUP(B6,PRICE!$A$5:$K$61,9,0),IF(AND(D6&gt;=14001,D6&lt;=16000),VLOOKUP(B6,PRICE!$A$5:$K$61,9,0),IF(AND(D6&gt;=21001,D6&lt;=24000),VLOOKUP(B6,PRICE!$A$5:$K$61,9,0),IF(AND(D6&gt;=28001,D6&lt;=32000),VLOOKUP(B6,PRICE!$A$5:$K$61,9,0),"Fuera de Rango")))))))))))))))))))))))))))))))))))))))))))))))))))))))))))))))</f>
        <v>26.066848881708601</v>
      </c>
      <c r="D6" s="6">
        <v>8190</v>
      </c>
      <c r="E6" s="7">
        <f t="shared" si="0"/>
        <v>4</v>
      </c>
      <c r="F6" s="33">
        <f>IFERROR(VLOOKUP(B6,PRICE!$A$5:$K$61,E6,0),"Fuera de rango")</f>
        <v>26.066848881708601</v>
      </c>
      <c r="G6" s="33">
        <f>IFERROR(VLOOKUP(B6,PRICE!$A$5:$K$61,VLOOKUP(D6,$J$2:$L$9,3,TRUE),FALSE),"Fuera de rango")</f>
        <v>26.066848881708601</v>
      </c>
      <c r="H6" s="33"/>
      <c r="I6" s="33"/>
      <c r="J6" s="30">
        <f>K5+1</f>
        <v>16001</v>
      </c>
      <c r="K6" s="30">
        <v>20000</v>
      </c>
      <c r="L6" s="30">
        <v>6</v>
      </c>
    </row>
    <row r="7" spans="1:12">
      <c r="A7" s="5">
        <v>8666</v>
      </c>
      <c r="B7" s="5" t="s">
        <v>4</v>
      </c>
      <c r="C7" s="9">
        <f>IF(AND(D7&gt;=0,D7&lt;=400),VLOOKUP(B7,PRICE!$A$5:$K$61,2,0),IF(AND(D7&gt;=0,D7&lt;=600),VLOOKUP(B7,PRICE!$A$5:$K$61,2,0),IF(AND(D7&gt;=0,D7&lt;=1000),VLOOKUP(B7,PRICE!$A$5:$K$61,2,0),IF(AND(D7&gt;=0,D7&lt;=1200),VLOOKUP(B7,PRICE!$A$5:$K$61,2,0),IF(AND(D7&gt;=0,D7&lt;=1950),VLOOKUP(B7,PRICE!$A$5:$K$61,2,0),IF(AND(D7&gt;=0,D7&lt;=2000),VLOOKUP(B7,PRICE!$A$5:$K$61,2,0),IF(AND(D7&gt;=0,D7&lt;=4000),VLOOKUP(B7,PRICE!$A$5:$K$61,2,0),IF(AND(D7&gt;=401,D7&lt;=800),VLOOKUP(B7,PRICE!$A$5:$K$61,3,0),IF(AND(D7&gt;=601,D7&lt;=1200),VLOOKUP(B7,PRICE!$A$5:$K$61,3,0),IF(AND(D7&gt;=1001,D7&lt;=2000),VLOOKUP(B7,PRICE!$A$5:$K$61,3,0),IF(AND(D7&gt;=1201,D7&lt;=2400),VLOOKUP(B7,PRICE!$A$5:$K$61,3,0),IF(AND(D7&gt;=1951,D7&lt;=3900),VLOOKUP(B7,PRICE!$A$5:$K$61,3,0),IF(AND(D7&gt;=2001,D7&lt;=4000),VLOOKUP(B7,PRICE!$A$5:$K$61,3,0),IF(AND(D7&gt;=3001,D7&lt;=6000),VLOOKUP(B7,PRICE!$A$5:$K$61,3,0),IF(AND(D7&gt;=4001,D7&lt;=8000),VLOOKUP(B7,PRICE!$A$5:$K$61,3,0),IF(AND(D7&gt;=801,D7&lt;=1200),VLOOKUP(B7,PRICE!$A$5:$K$61,4,0),IF(AND(D7&gt;=1201,D7&lt;=1800),VLOOKUP(B7,PRICE!$A$5:$K$61,4,0),IF(AND(D7&gt;=2001,D7&lt;=3000),VLOOKUP(B7,PRICE!$A$5:$K$61,4,0),IF(AND(D7&gt;=2401,D7&lt;=3600),VLOOKUP(B7,PRICE!$A$5:$K$61,4,0),IF(AND(D7&gt;=3901,D7&lt;=5850),VLOOKUP(B7,PRICE!$A$5:$K$61,4,0),IF(AND(D7&gt;=4001,D7&lt;=6000),VLOOKUP(B7,PRICE!$A$5:$K$61,4,0),IF(AND(D7&gt;=6001,D7&lt;=9000),VLOOKUP(B7,PRICE!$A$5:$K$61,4,0),IF(AND(D7&gt;=8001,D7&lt;=12000),VLOOKUP(B7,PRICE!$A$5:$K$61,4,0),IF(AND(D7&gt;=1201,D7&lt;=1600),VLOOKUP(B7,PRICE!$A$5:$K$61,5,0),IF(AND(D7&gt;=1801,D7&lt;=2400),VLOOKUP(B7,PRICE!$A$5:$K$61,5,0),IF(AND(D7&gt;=3001,D7&lt;=4000),VLOOKUP(B7,PRICE!$A$5:$K$61,5,0),IF(AND(D7&gt;=3601,D7&lt;=4800),VLOOKUP(B7,PRICE!$A$5:$K$61,5,0),IF(AND(D7&gt;=5851,D7&lt;=7800),VLOOKUP(B7,PRICE!$A$5:$K$61,5,0),IF(AND(D7&gt;=6001,D7&lt;=8000),VLOOKUP(B7,PRICE!$A$5:$K$61,5,0),IF(AND(D7&gt;=9001,D7&lt;=12000),VLOOKUP(B7,PRICE!$A$5:$K$61,5,0),IF(AND(D7&gt;=12001,D7&lt;=16000),VLOOKUP(B7,PRICE!$A$5:$K$61,5,0),IF(AND(D7&gt;=1601,D7&lt;=2000),VLOOKUP(B7,PRICE!$A$5:$K$61,6,0),IF(AND(D7&gt;=2401,D7&lt;=3000),VLOOKUP(B7,PRICE!$A$5:$K$61,6,0),IF(AND(D7&gt;=4001,D7&lt;=5000),VLOOKUP(B7,PRICE!$A$5:$K$61,6,0),IF(AND(D7&gt;=4801,D7&lt;=6000),VLOOKUP(B7,PRICE!$A$5:$K$61,6,0),IF(AND(D7&gt;=7801,D7&lt;=9750),VLOOKUP(B7,PRICE!$A$5:$K$61,6,0),IF(AND(D7&gt;=8001,D7&lt;=10000),VLOOKUP(B7,PRICE!$A$5:$K$61,6,0),IF(AND(D7&gt;=12001,D7&lt;=15000),VLOOKUP(B7,PRICE!$A$5:$K$61,6,0),IF(AND(D7&gt;=16001,D7&lt;=20000),VLOOKUP(B7,PRICE!$A$5:$K$61,6,0),IF(AND(D7&gt;=2001,D7&lt;=2400),VLOOKUP(B7,PRICE!$A$5:$K$61,7,0),IF(AND(D7&gt;=3001,D7&lt;=3600),VLOOKUP(B7,PRICE!$A$5:$K$61,7,0),IF(AND(D7&gt;=5001,D7&lt;=6000),VLOOKUP(B7,PRICE!$A$5:$K$61,7,0),IF(AND(D7&gt;=6001,D7&lt;=7200),VLOOKUP(B7,PRICE!$A$5:$K$61,7,0),IF(AND(D7&gt;=9751,D7&lt;=11700),VLOOKUP(B7,PRICE!$A$5:$K$61,7,0),IF(AND(D7&gt;=10001,D7&lt;=12000),VLOOKUP(B7,PRICE!$A$5:$K$61,7,0),IF(AND(D7&gt;=15001,D7&lt;=18000),VLOOKUP(B7,PRICE!$A$5:$K$61,7,0),IF(AND(D7&gt;=20001,D7&lt;=24000),VLOOKUP(B7,PRICE!$A$5:$K$61,7,0),IF(AND(D7&gt;=2401,D7&lt;=2800),VLOOKUP(B7,PRICE!$A$5:$K$61,8,0),IF(AND(D7&gt;=3601,D7&lt;=4200),VLOOKUP(B7,PRICE!$A$5:$K$61,8,0),IF(AND(D7&gt;=6001,D7&lt;=7000),VLOOKUP(B7,PRICE!$A$5:$K$61,8,0),IF(AND(D7&gt;=7201,D7&lt;=8400),VLOOKUP(B7,PRICE!$A$5:$K$61,8,0),IF(AND(D7&gt;=11701,D7&lt;=13650),VLOOKUP(B7,PRICE!$A$5:$K$61,8,0),IF(AND(D7&gt;=12001,D7&lt;=14000),VLOOKUP(B7,PRICE!$A$5:$K$61,8,0),IF(AND(D7&gt;=18001,D7&lt;=21000),VLOOKUP(B7,PRICE!$A$5:$K$61,8,0),IF(AND(D7&gt;=24001,D7&lt;=28000),VLOOKUP(B7,PRICE!$A$5:$K$61,8,0),IF(AND(D7&gt;=2801,D7&lt;=3200),VLOOKUP(B7,PRICE!$A$5:$K$61,9,0),IF(AND(D7&gt;=4201,D7&lt;=4800),VLOOKUP(B7,PRICE!$A$5:$K$61,9,0),IF(AND(D7&gt;=7001,D7&lt;=8000),VLOOKUP(B7,PRICE!$A$5:$K$61,9,0),IF(AND(D7&gt;=8401,D7&lt;=9600),VLOOKUP(B7,PRICE!$A$5:$K$61,9,0),IF(AND(D7&gt;=13651,D7&lt;=15600),VLOOKUP(B7,PRICE!$A$5:$K$61,9,0),IF(AND(D7&gt;=14001,D7&lt;=16000),VLOOKUP(B7,PRICE!$A$5:$K$61,9,0),IF(AND(D7&gt;=21001,D7&lt;=24000),VLOOKUP(B7,PRICE!$A$5:$K$61,9,0),IF(AND(D7&gt;=28001,D7&lt;=32000),VLOOKUP(B7,PRICE!$A$5:$K$61,9,0),"Fuera de Rango")))))))))))))))))))))))))))))))))))))))))))))))))))))))))))))))</f>
        <v>67.515428738724594</v>
      </c>
      <c r="D7" s="6">
        <v>31397</v>
      </c>
      <c r="E7" s="7">
        <f t="shared" si="0"/>
        <v>9</v>
      </c>
      <c r="F7" s="33">
        <f>IFERROR(VLOOKUP(B7,PRICE!$A$5:$K$61,E7,0),"Fuera de rango")</f>
        <v>67.515428738724594</v>
      </c>
      <c r="G7" s="33">
        <f>IFERROR(VLOOKUP(B7,PRICE!$A$5:$K$61,VLOOKUP(D7,$J$2:$L$9,3,TRUE),FALSE),"Fuera de rango")</f>
        <v>67.515428738724594</v>
      </c>
      <c r="H7" s="33"/>
      <c r="I7" s="33"/>
      <c r="J7" s="30">
        <f t="shared" ref="J7:J9" si="1">K6+1</f>
        <v>20001</v>
      </c>
      <c r="K7" s="30">
        <v>24000</v>
      </c>
      <c r="L7" s="30">
        <v>7</v>
      </c>
    </row>
    <row r="8" spans="1:12">
      <c r="A8" s="5">
        <v>8220</v>
      </c>
      <c r="B8" s="5" t="s">
        <v>4</v>
      </c>
      <c r="C8" s="9" t="str">
        <f>IF(AND(D8&gt;=0,D8&lt;=400),VLOOKUP(B8,PRICE!$A$5:$K$61,2,0),IF(AND(D8&gt;=0,D8&lt;=600),VLOOKUP(B8,PRICE!$A$5:$K$61,2,0),IF(AND(D8&gt;=0,D8&lt;=1000),VLOOKUP(B8,PRICE!$A$5:$K$61,2,0),IF(AND(D8&gt;=0,D8&lt;=1200),VLOOKUP(B8,PRICE!$A$5:$K$61,2,0),IF(AND(D8&gt;=0,D8&lt;=1950),VLOOKUP(B8,PRICE!$A$5:$K$61,2,0),IF(AND(D8&gt;=0,D8&lt;=2000),VLOOKUP(B8,PRICE!$A$5:$K$61,2,0),IF(AND(D8&gt;=0,D8&lt;=4000),VLOOKUP(B8,PRICE!$A$5:$K$61,2,0),IF(AND(D8&gt;=401,D8&lt;=800),VLOOKUP(B8,PRICE!$A$5:$K$61,3,0),IF(AND(D8&gt;=601,D8&lt;=1200),VLOOKUP(B8,PRICE!$A$5:$K$61,3,0),IF(AND(D8&gt;=1001,D8&lt;=2000),VLOOKUP(B8,PRICE!$A$5:$K$61,3,0),IF(AND(D8&gt;=1201,D8&lt;=2400),VLOOKUP(B8,PRICE!$A$5:$K$61,3,0),IF(AND(D8&gt;=1951,D8&lt;=3900),VLOOKUP(B8,PRICE!$A$5:$K$61,3,0),IF(AND(D8&gt;=2001,D8&lt;=4000),VLOOKUP(B8,PRICE!$A$5:$K$61,3,0),IF(AND(D8&gt;=3001,D8&lt;=6000),VLOOKUP(B8,PRICE!$A$5:$K$61,3,0),IF(AND(D8&gt;=4001,D8&lt;=8000),VLOOKUP(B8,PRICE!$A$5:$K$61,3,0),IF(AND(D8&gt;=801,D8&lt;=1200),VLOOKUP(B8,PRICE!$A$5:$K$61,4,0),IF(AND(D8&gt;=1201,D8&lt;=1800),VLOOKUP(B8,PRICE!$A$5:$K$61,4,0),IF(AND(D8&gt;=2001,D8&lt;=3000),VLOOKUP(B8,PRICE!$A$5:$K$61,4,0),IF(AND(D8&gt;=2401,D8&lt;=3600),VLOOKUP(B8,PRICE!$A$5:$K$61,4,0),IF(AND(D8&gt;=3901,D8&lt;=5850),VLOOKUP(B8,PRICE!$A$5:$K$61,4,0),IF(AND(D8&gt;=4001,D8&lt;=6000),VLOOKUP(B8,PRICE!$A$5:$K$61,4,0),IF(AND(D8&gt;=6001,D8&lt;=9000),VLOOKUP(B8,PRICE!$A$5:$K$61,4,0),IF(AND(D8&gt;=8001,D8&lt;=12000),VLOOKUP(B8,PRICE!$A$5:$K$61,4,0),IF(AND(D8&gt;=1201,D8&lt;=1600),VLOOKUP(B8,PRICE!$A$5:$K$61,5,0),IF(AND(D8&gt;=1801,D8&lt;=2400),VLOOKUP(B8,PRICE!$A$5:$K$61,5,0),IF(AND(D8&gt;=3001,D8&lt;=4000),VLOOKUP(B8,PRICE!$A$5:$K$61,5,0),IF(AND(D8&gt;=3601,D8&lt;=4800),VLOOKUP(B8,PRICE!$A$5:$K$61,5,0),IF(AND(D8&gt;=5851,D8&lt;=7800),VLOOKUP(B8,PRICE!$A$5:$K$61,5,0),IF(AND(D8&gt;=6001,D8&lt;=8000),VLOOKUP(B8,PRICE!$A$5:$K$61,5,0),IF(AND(D8&gt;=9001,D8&lt;=12000),VLOOKUP(B8,PRICE!$A$5:$K$61,5,0),IF(AND(D8&gt;=12001,D8&lt;=16000),VLOOKUP(B8,PRICE!$A$5:$K$61,5,0),IF(AND(D8&gt;=1601,D8&lt;=2000),VLOOKUP(B8,PRICE!$A$5:$K$61,6,0),IF(AND(D8&gt;=2401,D8&lt;=3000),VLOOKUP(B8,PRICE!$A$5:$K$61,6,0),IF(AND(D8&gt;=4001,D8&lt;=5000),VLOOKUP(B8,PRICE!$A$5:$K$61,6,0),IF(AND(D8&gt;=4801,D8&lt;=6000),VLOOKUP(B8,PRICE!$A$5:$K$61,6,0),IF(AND(D8&gt;=7801,D8&lt;=9750),VLOOKUP(B8,PRICE!$A$5:$K$61,6,0),IF(AND(D8&gt;=8001,D8&lt;=10000),VLOOKUP(B8,PRICE!$A$5:$K$61,6,0),IF(AND(D8&gt;=12001,D8&lt;=15000),VLOOKUP(B8,PRICE!$A$5:$K$61,6,0),IF(AND(D8&gt;=16001,D8&lt;=20000),VLOOKUP(B8,PRICE!$A$5:$K$61,6,0),IF(AND(D8&gt;=2001,D8&lt;=2400),VLOOKUP(B8,PRICE!$A$5:$K$61,7,0),IF(AND(D8&gt;=3001,D8&lt;=3600),VLOOKUP(B8,PRICE!$A$5:$K$61,7,0),IF(AND(D8&gt;=5001,D8&lt;=6000),VLOOKUP(B8,PRICE!$A$5:$K$61,7,0),IF(AND(D8&gt;=6001,D8&lt;=7200),VLOOKUP(B8,PRICE!$A$5:$K$61,7,0),IF(AND(D8&gt;=9751,D8&lt;=11700),VLOOKUP(B8,PRICE!$A$5:$K$61,7,0),IF(AND(D8&gt;=10001,D8&lt;=12000),VLOOKUP(B8,PRICE!$A$5:$K$61,7,0),IF(AND(D8&gt;=15001,D8&lt;=18000),VLOOKUP(B8,PRICE!$A$5:$K$61,7,0),IF(AND(D8&gt;=20001,D8&lt;=24000),VLOOKUP(B8,PRICE!$A$5:$K$61,7,0),IF(AND(D8&gt;=2401,D8&lt;=2800),VLOOKUP(B8,PRICE!$A$5:$K$61,8,0),IF(AND(D8&gt;=3601,D8&lt;=4200),VLOOKUP(B8,PRICE!$A$5:$K$61,8,0),IF(AND(D8&gt;=6001,D8&lt;=7000),VLOOKUP(B8,PRICE!$A$5:$K$61,8,0),IF(AND(D8&gt;=7201,D8&lt;=8400),VLOOKUP(B8,PRICE!$A$5:$K$61,8,0),IF(AND(D8&gt;=11701,D8&lt;=13650),VLOOKUP(B8,PRICE!$A$5:$K$61,8,0),IF(AND(D8&gt;=12001,D8&lt;=14000),VLOOKUP(B8,PRICE!$A$5:$K$61,8,0),IF(AND(D8&gt;=18001,D8&lt;=21000),VLOOKUP(B8,PRICE!$A$5:$K$61,8,0),IF(AND(D8&gt;=24001,D8&lt;=28000),VLOOKUP(B8,PRICE!$A$5:$K$61,8,0),IF(AND(D8&gt;=2801,D8&lt;=3200),VLOOKUP(B8,PRICE!$A$5:$K$61,9,0),IF(AND(D8&gt;=4201,D8&lt;=4800),VLOOKUP(B8,PRICE!$A$5:$K$61,9,0),IF(AND(D8&gt;=7001,D8&lt;=8000),VLOOKUP(B8,PRICE!$A$5:$K$61,9,0),IF(AND(D8&gt;=8401,D8&lt;=9600),VLOOKUP(B8,PRICE!$A$5:$K$61,9,0),IF(AND(D8&gt;=13651,D8&lt;=15600),VLOOKUP(B8,PRICE!$A$5:$K$61,9,0),IF(AND(D8&gt;=14001,D8&lt;=16000),VLOOKUP(B8,PRICE!$A$5:$K$61,9,0),IF(AND(D8&gt;=21001,D8&lt;=24000),VLOOKUP(B8,PRICE!$A$5:$K$61,9,0),IF(AND(D8&gt;=28001,D8&lt;=32000),VLOOKUP(B8,PRICE!$A$5:$K$61,9,0),"Fuera de Rango")))))))))))))))))))))))))))))))))))))))))))))))))))))))))))))))</f>
        <v>Fuera de Rango</v>
      </c>
      <c r="D8" s="6">
        <v>47278</v>
      </c>
      <c r="E8" s="7">
        <f t="shared" si="0"/>
        <v>9</v>
      </c>
      <c r="F8" s="33">
        <f>IFERROR(VLOOKUP(B8,PRICE!$A$5:$K$61,E8,0),"Fuera de rango")</f>
        <v>67.515428738724594</v>
      </c>
      <c r="G8" s="33">
        <f>IFERROR(VLOOKUP(B8,PRICE!$A$5:$K$61,VLOOKUP(D8,$J$2:$L$9,3,TRUE),FALSE),"Fuera de rango")</f>
        <v>67.515428738724594</v>
      </c>
      <c r="H8" s="33"/>
      <c r="I8" s="33"/>
      <c r="J8" s="30">
        <f t="shared" si="1"/>
        <v>24001</v>
      </c>
      <c r="K8" s="30">
        <v>28000</v>
      </c>
      <c r="L8" s="30">
        <v>8</v>
      </c>
    </row>
    <row r="9" spans="1:12">
      <c r="A9" s="5">
        <v>8219</v>
      </c>
      <c r="B9" s="5" t="s">
        <v>4</v>
      </c>
      <c r="C9" s="9" t="str">
        <f>IF(AND(D9&gt;=0,D9&lt;=400),VLOOKUP(B9,PRICE!$A$5:$K$61,2,0),IF(AND(D9&gt;=0,D9&lt;=600),VLOOKUP(B9,PRICE!$A$5:$K$61,2,0),IF(AND(D9&gt;=0,D9&lt;=1000),VLOOKUP(B9,PRICE!$A$5:$K$61,2,0),IF(AND(D9&gt;=0,D9&lt;=1200),VLOOKUP(B9,PRICE!$A$5:$K$61,2,0),IF(AND(D9&gt;=0,D9&lt;=1950),VLOOKUP(B9,PRICE!$A$5:$K$61,2,0),IF(AND(D9&gt;=0,D9&lt;=2000),VLOOKUP(B9,PRICE!$A$5:$K$61,2,0),IF(AND(D9&gt;=0,D9&lt;=4000),VLOOKUP(B9,PRICE!$A$5:$K$61,2,0),IF(AND(D9&gt;=401,D9&lt;=800),VLOOKUP(B9,PRICE!$A$5:$K$61,3,0),IF(AND(D9&gt;=601,D9&lt;=1200),VLOOKUP(B9,PRICE!$A$5:$K$61,3,0),IF(AND(D9&gt;=1001,D9&lt;=2000),VLOOKUP(B9,PRICE!$A$5:$K$61,3,0),IF(AND(D9&gt;=1201,D9&lt;=2400),VLOOKUP(B9,PRICE!$A$5:$K$61,3,0),IF(AND(D9&gt;=1951,D9&lt;=3900),VLOOKUP(B9,PRICE!$A$5:$K$61,3,0),IF(AND(D9&gt;=2001,D9&lt;=4000),VLOOKUP(B9,PRICE!$A$5:$K$61,3,0),IF(AND(D9&gt;=3001,D9&lt;=6000),VLOOKUP(B9,PRICE!$A$5:$K$61,3,0),IF(AND(D9&gt;=4001,D9&lt;=8000),VLOOKUP(B9,PRICE!$A$5:$K$61,3,0),IF(AND(D9&gt;=801,D9&lt;=1200),VLOOKUP(B9,PRICE!$A$5:$K$61,4,0),IF(AND(D9&gt;=1201,D9&lt;=1800),VLOOKUP(B9,PRICE!$A$5:$K$61,4,0),IF(AND(D9&gt;=2001,D9&lt;=3000),VLOOKUP(B9,PRICE!$A$5:$K$61,4,0),IF(AND(D9&gt;=2401,D9&lt;=3600),VLOOKUP(B9,PRICE!$A$5:$K$61,4,0),IF(AND(D9&gt;=3901,D9&lt;=5850),VLOOKUP(B9,PRICE!$A$5:$K$61,4,0),IF(AND(D9&gt;=4001,D9&lt;=6000),VLOOKUP(B9,PRICE!$A$5:$K$61,4,0),IF(AND(D9&gt;=6001,D9&lt;=9000),VLOOKUP(B9,PRICE!$A$5:$K$61,4,0),IF(AND(D9&gt;=8001,D9&lt;=12000),VLOOKUP(B9,PRICE!$A$5:$K$61,4,0),IF(AND(D9&gt;=1201,D9&lt;=1600),VLOOKUP(B9,PRICE!$A$5:$K$61,5,0),IF(AND(D9&gt;=1801,D9&lt;=2400),VLOOKUP(B9,PRICE!$A$5:$K$61,5,0),IF(AND(D9&gt;=3001,D9&lt;=4000),VLOOKUP(B9,PRICE!$A$5:$K$61,5,0),IF(AND(D9&gt;=3601,D9&lt;=4800),VLOOKUP(B9,PRICE!$A$5:$K$61,5,0),IF(AND(D9&gt;=5851,D9&lt;=7800),VLOOKUP(B9,PRICE!$A$5:$K$61,5,0),IF(AND(D9&gt;=6001,D9&lt;=8000),VLOOKUP(B9,PRICE!$A$5:$K$61,5,0),IF(AND(D9&gt;=9001,D9&lt;=12000),VLOOKUP(B9,PRICE!$A$5:$K$61,5,0),IF(AND(D9&gt;=12001,D9&lt;=16000),VLOOKUP(B9,PRICE!$A$5:$K$61,5,0),IF(AND(D9&gt;=1601,D9&lt;=2000),VLOOKUP(B9,PRICE!$A$5:$K$61,6,0),IF(AND(D9&gt;=2401,D9&lt;=3000),VLOOKUP(B9,PRICE!$A$5:$K$61,6,0),IF(AND(D9&gt;=4001,D9&lt;=5000),VLOOKUP(B9,PRICE!$A$5:$K$61,6,0),IF(AND(D9&gt;=4801,D9&lt;=6000),VLOOKUP(B9,PRICE!$A$5:$K$61,6,0),IF(AND(D9&gt;=7801,D9&lt;=9750),VLOOKUP(B9,PRICE!$A$5:$K$61,6,0),IF(AND(D9&gt;=8001,D9&lt;=10000),VLOOKUP(B9,PRICE!$A$5:$K$61,6,0),IF(AND(D9&gt;=12001,D9&lt;=15000),VLOOKUP(B9,PRICE!$A$5:$K$61,6,0),IF(AND(D9&gt;=16001,D9&lt;=20000),VLOOKUP(B9,PRICE!$A$5:$K$61,6,0),IF(AND(D9&gt;=2001,D9&lt;=2400),VLOOKUP(B9,PRICE!$A$5:$K$61,7,0),IF(AND(D9&gt;=3001,D9&lt;=3600),VLOOKUP(B9,PRICE!$A$5:$K$61,7,0),IF(AND(D9&gt;=5001,D9&lt;=6000),VLOOKUP(B9,PRICE!$A$5:$K$61,7,0),IF(AND(D9&gt;=6001,D9&lt;=7200),VLOOKUP(B9,PRICE!$A$5:$K$61,7,0),IF(AND(D9&gt;=9751,D9&lt;=11700),VLOOKUP(B9,PRICE!$A$5:$K$61,7,0),IF(AND(D9&gt;=10001,D9&lt;=12000),VLOOKUP(B9,PRICE!$A$5:$K$61,7,0),IF(AND(D9&gt;=15001,D9&lt;=18000),VLOOKUP(B9,PRICE!$A$5:$K$61,7,0),IF(AND(D9&gt;=20001,D9&lt;=24000),VLOOKUP(B9,PRICE!$A$5:$K$61,7,0),IF(AND(D9&gt;=2401,D9&lt;=2800),VLOOKUP(B9,PRICE!$A$5:$K$61,8,0),IF(AND(D9&gt;=3601,D9&lt;=4200),VLOOKUP(B9,PRICE!$A$5:$K$61,8,0),IF(AND(D9&gt;=6001,D9&lt;=7000),VLOOKUP(B9,PRICE!$A$5:$K$61,8,0),IF(AND(D9&gt;=7201,D9&lt;=8400),VLOOKUP(B9,PRICE!$A$5:$K$61,8,0),IF(AND(D9&gt;=11701,D9&lt;=13650),VLOOKUP(B9,PRICE!$A$5:$K$61,8,0),IF(AND(D9&gt;=12001,D9&lt;=14000),VLOOKUP(B9,PRICE!$A$5:$K$61,8,0),IF(AND(D9&gt;=18001,D9&lt;=21000),VLOOKUP(B9,PRICE!$A$5:$K$61,8,0),IF(AND(D9&gt;=24001,D9&lt;=28000),VLOOKUP(B9,PRICE!$A$5:$K$61,8,0),IF(AND(D9&gt;=2801,D9&lt;=3200),VLOOKUP(B9,PRICE!$A$5:$K$61,9,0),IF(AND(D9&gt;=4201,D9&lt;=4800),VLOOKUP(B9,PRICE!$A$5:$K$61,9,0),IF(AND(D9&gt;=7001,D9&lt;=8000),VLOOKUP(B9,PRICE!$A$5:$K$61,9,0),IF(AND(D9&gt;=8401,D9&lt;=9600),VLOOKUP(B9,PRICE!$A$5:$K$61,9,0),IF(AND(D9&gt;=13651,D9&lt;=15600),VLOOKUP(B9,PRICE!$A$5:$K$61,9,0),IF(AND(D9&gt;=14001,D9&lt;=16000),VLOOKUP(B9,PRICE!$A$5:$K$61,9,0),IF(AND(D9&gt;=21001,D9&lt;=24000),VLOOKUP(B9,PRICE!$A$5:$K$61,9,0),IF(AND(D9&gt;=28001,D9&lt;=32000),VLOOKUP(B9,PRICE!$A$5:$K$61,9,0),"Fuera de Rango")))))))))))))))))))))))))))))))))))))))))))))))))))))))))))))))</f>
        <v>Fuera de Rango</v>
      </c>
      <c r="D9" s="6">
        <v>41426</v>
      </c>
      <c r="E9" s="7">
        <f t="shared" si="0"/>
        <v>9</v>
      </c>
      <c r="F9" s="33">
        <f>IFERROR(VLOOKUP(B9,PRICE!$A$5:$K$61,E9,0),"Fuera de rango")</f>
        <v>67.515428738724594</v>
      </c>
      <c r="G9" s="33">
        <f>IFERROR(VLOOKUP(B9,PRICE!$A$5:$K$61,VLOOKUP(D9,$J$2:$L$9,3,TRUE),FALSE),"Fuera de rango")</f>
        <v>67.515428738724594</v>
      </c>
      <c r="H9" s="33"/>
      <c r="I9" s="33"/>
      <c r="J9" s="30">
        <f t="shared" si="1"/>
        <v>28001</v>
      </c>
      <c r="K9" s="30">
        <v>32000</v>
      </c>
      <c r="L9" s="30">
        <v>9</v>
      </c>
    </row>
    <row r="10" spans="1:12">
      <c r="A10" s="5">
        <v>8023</v>
      </c>
      <c r="B10" s="5" t="s">
        <v>8</v>
      </c>
      <c r="C10" s="9">
        <f>IF(AND(D10&gt;=0,D10&lt;=400),VLOOKUP(B10,PRICE!$A$5:$K$61,2,0),IF(AND(D10&gt;=0,D10&lt;=600),VLOOKUP(B10,PRICE!$A$5:$K$61,2,0),IF(AND(D10&gt;=0,D10&lt;=1000),VLOOKUP(B10,PRICE!$A$5:$K$61,2,0),IF(AND(D10&gt;=0,D10&lt;=1200),VLOOKUP(B10,PRICE!$A$5:$K$61,2,0),IF(AND(D10&gt;=0,D10&lt;=1950),VLOOKUP(B10,PRICE!$A$5:$K$61,2,0),IF(AND(D10&gt;=0,D10&lt;=2000),VLOOKUP(B10,PRICE!$A$5:$K$61,2,0),IF(AND(D10&gt;=0,D10&lt;=4000),VLOOKUP(B10,PRICE!$A$5:$K$61,2,0),IF(AND(D10&gt;=401,D10&lt;=800),VLOOKUP(B10,PRICE!$A$5:$K$61,3,0),IF(AND(D10&gt;=601,D10&lt;=1200),VLOOKUP(B10,PRICE!$A$5:$K$61,3,0),IF(AND(D10&gt;=1001,D10&lt;=2000),VLOOKUP(B10,PRICE!$A$5:$K$61,3,0),IF(AND(D10&gt;=1201,D10&lt;=2400),VLOOKUP(B10,PRICE!$A$5:$K$61,3,0),IF(AND(D10&gt;=1951,D10&lt;=3900),VLOOKUP(B10,PRICE!$A$5:$K$61,3,0),IF(AND(D10&gt;=2001,D10&lt;=4000),VLOOKUP(B10,PRICE!$A$5:$K$61,3,0),IF(AND(D10&gt;=3001,D10&lt;=6000),VLOOKUP(B10,PRICE!$A$5:$K$61,3,0),IF(AND(D10&gt;=4001,D10&lt;=8000),VLOOKUP(B10,PRICE!$A$5:$K$61,3,0),IF(AND(D10&gt;=801,D10&lt;=1200),VLOOKUP(B10,PRICE!$A$5:$K$61,4,0),IF(AND(D10&gt;=1201,D10&lt;=1800),VLOOKUP(B10,PRICE!$A$5:$K$61,4,0),IF(AND(D10&gt;=2001,D10&lt;=3000),VLOOKUP(B10,PRICE!$A$5:$K$61,4,0),IF(AND(D10&gt;=2401,D10&lt;=3600),VLOOKUP(B10,PRICE!$A$5:$K$61,4,0),IF(AND(D10&gt;=3901,D10&lt;=5850),VLOOKUP(B10,PRICE!$A$5:$K$61,4,0),IF(AND(D10&gt;=4001,D10&lt;=6000),VLOOKUP(B10,PRICE!$A$5:$K$61,4,0),IF(AND(D10&gt;=6001,D10&lt;=9000),VLOOKUP(B10,PRICE!$A$5:$K$61,4,0),IF(AND(D10&gt;=8001,D10&lt;=12000),VLOOKUP(B10,PRICE!$A$5:$K$61,4,0),IF(AND(D10&gt;=1201,D10&lt;=1600),VLOOKUP(B10,PRICE!$A$5:$K$61,5,0),IF(AND(D10&gt;=1801,D10&lt;=2400),VLOOKUP(B10,PRICE!$A$5:$K$61,5,0),IF(AND(D10&gt;=3001,D10&lt;=4000),VLOOKUP(B10,PRICE!$A$5:$K$61,5,0),IF(AND(D10&gt;=3601,D10&lt;=4800),VLOOKUP(B10,PRICE!$A$5:$K$61,5,0),IF(AND(D10&gt;=5851,D10&lt;=7800),VLOOKUP(B10,PRICE!$A$5:$K$61,5,0),IF(AND(D10&gt;=6001,D10&lt;=8000),VLOOKUP(B10,PRICE!$A$5:$K$61,5,0),IF(AND(D10&gt;=9001,D10&lt;=12000),VLOOKUP(B10,PRICE!$A$5:$K$61,5,0),IF(AND(D10&gt;=12001,D10&lt;=16000),VLOOKUP(B10,PRICE!$A$5:$K$61,5,0),IF(AND(D10&gt;=1601,D10&lt;=2000),VLOOKUP(B10,PRICE!$A$5:$K$61,6,0),IF(AND(D10&gt;=2401,D10&lt;=3000),VLOOKUP(B10,PRICE!$A$5:$K$61,6,0),IF(AND(D10&gt;=4001,D10&lt;=5000),VLOOKUP(B10,PRICE!$A$5:$K$61,6,0),IF(AND(D10&gt;=4801,D10&lt;=6000),VLOOKUP(B10,PRICE!$A$5:$K$61,6,0),IF(AND(D10&gt;=7801,D10&lt;=9750),VLOOKUP(B10,PRICE!$A$5:$K$61,6,0),IF(AND(D10&gt;=8001,D10&lt;=10000),VLOOKUP(B10,PRICE!$A$5:$K$61,6,0),IF(AND(D10&gt;=12001,D10&lt;=15000),VLOOKUP(B10,PRICE!$A$5:$K$61,6,0),IF(AND(D10&gt;=16001,D10&lt;=20000),VLOOKUP(B10,PRICE!$A$5:$K$61,6,0),IF(AND(D10&gt;=2001,D10&lt;=2400),VLOOKUP(B10,PRICE!$A$5:$K$61,7,0),IF(AND(D10&gt;=3001,D10&lt;=3600),VLOOKUP(B10,PRICE!$A$5:$K$61,7,0),IF(AND(D10&gt;=5001,D10&lt;=6000),VLOOKUP(B10,PRICE!$A$5:$K$61,7,0),IF(AND(D10&gt;=6001,D10&lt;=7200),VLOOKUP(B10,PRICE!$A$5:$K$61,7,0),IF(AND(D10&gt;=9751,D10&lt;=11700),VLOOKUP(B10,PRICE!$A$5:$K$61,7,0),IF(AND(D10&gt;=10001,D10&lt;=12000),VLOOKUP(B10,PRICE!$A$5:$K$61,7,0),IF(AND(D10&gt;=15001,D10&lt;=18000),VLOOKUP(B10,PRICE!$A$5:$K$61,7,0),IF(AND(D10&gt;=20001,D10&lt;=24000),VLOOKUP(B10,PRICE!$A$5:$K$61,7,0),IF(AND(D10&gt;=2401,D10&lt;=2800),VLOOKUP(B10,PRICE!$A$5:$K$61,8,0),IF(AND(D10&gt;=3601,D10&lt;=4200),VLOOKUP(B10,PRICE!$A$5:$K$61,8,0),IF(AND(D10&gt;=6001,D10&lt;=7000),VLOOKUP(B10,PRICE!$A$5:$K$61,8,0),IF(AND(D10&gt;=7201,D10&lt;=8400),VLOOKUP(B10,PRICE!$A$5:$K$61,8,0),IF(AND(D10&gt;=11701,D10&lt;=13650),VLOOKUP(B10,PRICE!$A$5:$K$61,8,0),IF(AND(D10&gt;=12001,D10&lt;=14000),VLOOKUP(B10,PRICE!$A$5:$K$61,8,0),IF(AND(D10&gt;=18001,D10&lt;=21000),VLOOKUP(B10,PRICE!$A$5:$K$61,8,0),IF(AND(D10&gt;=24001,D10&lt;=28000),VLOOKUP(B10,PRICE!$A$5:$K$61,8,0),IF(AND(D10&gt;=2801,D10&lt;=3200),VLOOKUP(B10,PRICE!$A$5:$K$61,9,0),IF(AND(D10&gt;=4201,D10&lt;=4800),VLOOKUP(B10,PRICE!$A$5:$K$61,9,0),IF(AND(D10&gt;=7001,D10&lt;=8000),VLOOKUP(B10,PRICE!$A$5:$K$61,9,0),IF(AND(D10&gt;=8401,D10&lt;=9600),VLOOKUP(B10,PRICE!$A$5:$K$61,9,0),IF(AND(D10&gt;=13651,D10&lt;=15600),VLOOKUP(B10,PRICE!$A$5:$K$61,9,0),IF(AND(D10&gt;=14001,D10&lt;=16000),VLOOKUP(B10,PRICE!$A$5:$K$61,9,0),IF(AND(D10&gt;=21001,D10&lt;=24000),VLOOKUP(B10,PRICE!$A$5:$K$61,9,0),IF(AND(D10&gt;=28001,D10&lt;=32000),VLOOKUP(B10,PRICE!$A$5:$K$61,9,0),"Fuera de Rango")))))))))))))))))))))))))))))))))))))))))))))))))))))))))))))))</f>
        <v>72.818251919190899</v>
      </c>
      <c r="D10" s="6">
        <v>11534</v>
      </c>
      <c r="E10" s="7">
        <f t="shared" si="0"/>
        <v>4</v>
      </c>
      <c r="F10" s="33">
        <f>IFERROR(VLOOKUP(B10,PRICE!$A$5:$K$61,E10,0),"Fuera de rango")</f>
        <v>72.818251919190899</v>
      </c>
      <c r="G10" s="33">
        <f>IFERROR(VLOOKUP(B10,PRICE!$A$5:$K$61,VLOOKUP(D10,$J$2:$L$9,3,TRUE),FALSE),"Fuera de rango")</f>
        <v>72.818251919190899</v>
      </c>
      <c r="H10" s="33"/>
      <c r="I10" s="33"/>
    </row>
    <row r="11" spans="1:12">
      <c r="A11" s="5">
        <v>8342</v>
      </c>
      <c r="B11" s="5" t="s">
        <v>4</v>
      </c>
      <c r="C11" s="9" t="str">
        <f>IF(AND(D11&gt;=0,D11&lt;=400),VLOOKUP(B11,PRICE!$A$5:$K$61,2,0),IF(AND(D11&gt;=0,D11&lt;=600),VLOOKUP(B11,PRICE!$A$5:$K$61,2,0),IF(AND(D11&gt;=0,D11&lt;=1000),VLOOKUP(B11,PRICE!$A$5:$K$61,2,0),IF(AND(D11&gt;=0,D11&lt;=1200),VLOOKUP(B11,PRICE!$A$5:$K$61,2,0),IF(AND(D11&gt;=0,D11&lt;=1950),VLOOKUP(B11,PRICE!$A$5:$K$61,2,0),IF(AND(D11&gt;=0,D11&lt;=2000),VLOOKUP(B11,PRICE!$A$5:$K$61,2,0),IF(AND(D11&gt;=0,D11&lt;=4000),VLOOKUP(B11,PRICE!$A$5:$K$61,2,0),IF(AND(D11&gt;=401,D11&lt;=800),VLOOKUP(B11,PRICE!$A$5:$K$61,3,0),IF(AND(D11&gt;=601,D11&lt;=1200),VLOOKUP(B11,PRICE!$A$5:$K$61,3,0),IF(AND(D11&gt;=1001,D11&lt;=2000),VLOOKUP(B11,PRICE!$A$5:$K$61,3,0),IF(AND(D11&gt;=1201,D11&lt;=2400),VLOOKUP(B11,PRICE!$A$5:$K$61,3,0),IF(AND(D11&gt;=1951,D11&lt;=3900),VLOOKUP(B11,PRICE!$A$5:$K$61,3,0),IF(AND(D11&gt;=2001,D11&lt;=4000),VLOOKUP(B11,PRICE!$A$5:$K$61,3,0),IF(AND(D11&gt;=3001,D11&lt;=6000),VLOOKUP(B11,PRICE!$A$5:$K$61,3,0),IF(AND(D11&gt;=4001,D11&lt;=8000),VLOOKUP(B11,PRICE!$A$5:$K$61,3,0),IF(AND(D11&gt;=801,D11&lt;=1200),VLOOKUP(B11,PRICE!$A$5:$K$61,4,0),IF(AND(D11&gt;=1201,D11&lt;=1800),VLOOKUP(B11,PRICE!$A$5:$K$61,4,0),IF(AND(D11&gt;=2001,D11&lt;=3000),VLOOKUP(B11,PRICE!$A$5:$K$61,4,0),IF(AND(D11&gt;=2401,D11&lt;=3600),VLOOKUP(B11,PRICE!$A$5:$K$61,4,0),IF(AND(D11&gt;=3901,D11&lt;=5850),VLOOKUP(B11,PRICE!$A$5:$K$61,4,0),IF(AND(D11&gt;=4001,D11&lt;=6000),VLOOKUP(B11,PRICE!$A$5:$K$61,4,0),IF(AND(D11&gt;=6001,D11&lt;=9000),VLOOKUP(B11,PRICE!$A$5:$K$61,4,0),IF(AND(D11&gt;=8001,D11&lt;=12000),VLOOKUP(B11,PRICE!$A$5:$K$61,4,0),IF(AND(D11&gt;=1201,D11&lt;=1600),VLOOKUP(B11,PRICE!$A$5:$K$61,5,0),IF(AND(D11&gt;=1801,D11&lt;=2400),VLOOKUP(B11,PRICE!$A$5:$K$61,5,0),IF(AND(D11&gt;=3001,D11&lt;=4000),VLOOKUP(B11,PRICE!$A$5:$K$61,5,0),IF(AND(D11&gt;=3601,D11&lt;=4800),VLOOKUP(B11,PRICE!$A$5:$K$61,5,0),IF(AND(D11&gt;=5851,D11&lt;=7800),VLOOKUP(B11,PRICE!$A$5:$K$61,5,0),IF(AND(D11&gt;=6001,D11&lt;=8000),VLOOKUP(B11,PRICE!$A$5:$K$61,5,0),IF(AND(D11&gt;=9001,D11&lt;=12000),VLOOKUP(B11,PRICE!$A$5:$K$61,5,0),IF(AND(D11&gt;=12001,D11&lt;=16000),VLOOKUP(B11,PRICE!$A$5:$K$61,5,0),IF(AND(D11&gt;=1601,D11&lt;=2000),VLOOKUP(B11,PRICE!$A$5:$K$61,6,0),IF(AND(D11&gt;=2401,D11&lt;=3000),VLOOKUP(B11,PRICE!$A$5:$K$61,6,0),IF(AND(D11&gt;=4001,D11&lt;=5000),VLOOKUP(B11,PRICE!$A$5:$K$61,6,0),IF(AND(D11&gt;=4801,D11&lt;=6000),VLOOKUP(B11,PRICE!$A$5:$K$61,6,0),IF(AND(D11&gt;=7801,D11&lt;=9750),VLOOKUP(B11,PRICE!$A$5:$K$61,6,0),IF(AND(D11&gt;=8001,D11&lt;=10000),VLOOKUP(B11,PRICE!$A$5:$K$61,6,0),IF(AND(D11&gt;=12001,D11&lt;=15000),VLOOKUP(B11,PRICE!$A$5:$K$61,6,0),IF(AND(D11&gt;=16001,D11&lt;=20000),VLOOKUP(B11,PRICE!$A$5:$K$61,6,0),IF(AND(D11&gt;=2001,D11&lt;=2400),VLOOKUP(B11,PRICE!$A$5:$K$61,7,0),IF(AND(D11&gt;=3001,D11&lt;=3600),VLOOKUP(B11,PRICE!$A$5:$K$61,7,0),IF(AND(D11&gt;=5001,D11&lt;=6000),VLOOKUP(B11,PRICE!$A$5:$K$61,7,0),IF(AND(D11&gt;=6001,D11&lt;=7200),VLOOKUP(B11,PRICE!$A$5:$K$61,7,0),IF(AND(D11&gt;=9751,D11&lt;=11700),VLOOKUP(B11,PRICE!$A$5:$K$61,7,0),IF(AND(D11&gt;=10001,D11&lt;=12000),VLOOKUP(B11,PRICE!$A$5:$K$61,7,0),IF(AND(D11&gt;=15001,D11&lt;=18000),VLOOKUP(B11,PRICE!$A$5:$K$61,7,0),IF(AND(D11&gt;=20001,D11&lt;=24000),VLOOKUP(B11,PRICE!$A$5:$K$61,7,0),IF(AND(D11&gt;=2401,D11&lt;=2800),VLOOKUP(B11,PRICE!$A$5:$K$61,8,0),IF(AND(D11&gt;=3601,D11&lt;=4200),VLOOKUP(B11,PRICE!$A$5:$K$61,8,0),IF(AND(D11&gt;=6001,D11&lt;=7000),VLOOKUP(B11,PRICE!$A$5:$K$61,8,0),IF(AND(D11&gt;=7201,D11&lt;=8400),VLOOKUP(B11,PRICE!$A$5:$K$61,8,0),IF(AND(D11&gt;=11701,D11&lt;=13650),VLOOKUP(B11,PRICE!$A$5:$K$61,8,0),IF(AND(D11&gt;=12001,D11&lt;=14000),VLOOKUP(B11,PRICE!$A$5:$K$61,8,0),IF(AND(D11&gt;=18001,D11&lt;=21000),VLOOKUP(B11,PRICE!$A$5:$K$61,8,0),IF(AND(D11&gt;=24001,D11&lt;=28000),VLOOKUP(B11,PRICE!$A$5:$K$61,8,0),IF(AND(D11&gt;=2801,D11&lt;=3200),VLOOKUP(B11,PRICE!$A$5:$K$61,9,0),IF(AND(D11&gt;=4201,D11&lt;=4800),VLOOKUP(B11,PRICE!$A$5:$K$61,9,0),IF(AND(D11&gt;=7001,D11&lt;=8000),VLOOKUP(B11,PRICE!$A$5:$K$61,9,0),IF(AND(D11&gt;=8401,D11&lt;=9600),VLOOKUP(B11,PRICE!$A$5:$K$61,9,0),IF(AND(D11&gt;=13651,D11&lt;=15600),VLOOKUP(B11,PRICE!$A$5:$K$61,9,0),IF(AND(D11&gt;=14001,D11&lt;=16000),VLOOKUP(B11,PRICE!$A$5:$K$61,9,0),IF(AND(D11&gt;=21001,D11&lt;=24000),VLOOKUP(B11,PRICE!$A$5:$K$61,9,0),IF(AND(D11&gt;=28001,D11&lt;=32000),VLOOKUP(B11,PRICE!$A$5:$K$61,9,0),"Fuera de Rango")))))))))))))))))))))))))))))))))))))))))))))))))))))))))))))))</f>
        <v>Fuera de Rango</v>
      </c>
      <c r="D11" s="6">
        <v>44506</v>
      </c>
      <c r="E11" s="7">
        <f t="shared" si="0"/>
        <v>9</v>
      </c>
      <c r="F11" s="33">
        <f>IFERROR(VLOOKUP(B11,PRICE!$A$5:$K$61,E11,0),"Fuera de rango")</f>
        <v>67.515428738724594</v>
      </c>
      <c r="G11" s="33">
        <f>IFERROR(VLOOKUP(B11,PRICE!$A$5:$K$61,VLOOKUP(D11,$J$2:$L$9,3,TRUE),FALSE),"Fuera de rango")</f>
        <v>67.515428738724594</v>
      </c>
      <c r="H11" s="33"/>
      <c r="I11" s="33"/>
    </row>
    <row r="12" spans="1:12">
      <c r="A12" s="5">
        <v>8345</v>
      </c>
      <c r="B12" s="5" t="s">
        <v>4</v>
      </c>
      <c r="C12" s="9" t="str">
        <f>IF(AND(D12&gt;=0,D12&lt;=400),VLOOKUP(B12,PRICE!$A$5:$K$61,2,0),IF(AND(D12&gt;=0,D12&lt;=600),VLOOKUP(B12,PRICE!$A$5:$K$61,2,0),IF(AND(D12&gt;=0,D12&lt;=1000),VLOOKUP(B12,PRICE!$A$5:$K$61,2,0),IF(AND(D12&gt;=0,D12&lt;=1200),VLOOKUP(B12,PRICE!$A$5:$K$61,2,0),IF(AND(D12&gt;=0,D12&lt;=1950),VLOOKUP(B12,PRICE!$A$5:$K$61,2,0),IF(AND(D12&gt;=0,D12&lt;=2000),VLOOKUP(B12,PRICE!$A$5:$K$61,2,0),IF(AND(D12&gt;=0,D12&lt;=4000),VLOOKUP(B12,PRICE!$A$5:$K$61,2,0),IF(AND(D12&gt;=401,D12&lt;=800),VLOOKUP(B12,PRICE!$A$5:$K$61,3,0),IF(AND(D12&gt;=601,D12&lt;=1200),VLOOKUP(B12,PRICE!$A$5:$K$61,3,0),IF(AND(D12&gt;=1001,D12&lt;=2000),VLOOKUP(B12,PRICE!$A$5:$K$61,3,0),IF(AND(D12&gt;=1201,D12&lt;=2400),VLOOKUP(B12,PRICE!$A$5:$K$61,3,0),IF(AND(D12&gt;=1951,D12&lt;=3900),VLOOKUP(B12,PRICE!$A$5:$K$61,3,0),IF(AND(D12&gt;=2001,D12&lt;=4000),VLOOKUP(B12,PRICE!$A$5:$K$61,3,0),IF(AND(D12&gt;=3001,D12&lt;=6000),VLOOKUP(B12,PRICE!$A$5:$K$61,3,0),IF(AND(D12&gt;=4001,D12&lt;=8000),VLOOKUP(B12,PRICE!$A$5:$K$61,3,0),IF(AND(D12&gt;=801,D12&lt;=1200),VLOOKUP(B12,PRICE!$A$5:$K$61,4,0),IF(AND(D12&gt;=1201,D12&lt;=1800),VLOOKUP(B12,PRICE!$A$5:$K$61,4,0),IF(AND(D12&gt;=2001,D12&lt;=3000),VLOOKUP(B12,PRICE!$A$5:$K$61,4,0),IF(AND(D12&gt;=2401,D12&lt;=3600),VLOOKUP(B12,PRICE!$A$5:$K$61,4,0),IF(AND(D12&gt;=3901,D12&lt;=5850),VLOOKUP(B12,PRICE!$A$5:$K$61,4,0),IF(AND(D12&gt;=4001,D12&lt;=6000),VLOOKUP(B12,PRICE!$A$5:$K$61,4,0),IF(AND(D12&gt;=6001,D12&lt;=9000),VLOOKUP(B12,PRICE!$A$5:$K$61,4,0),IF(AND(D12&gt;=8001,D12&lt;=12000),VLOOKUP(B12,PRICE!$A$5:$K$61,4,0),IF(AND(D12&gt;=1201,D12&lt;=1600),VLOOKUP(B12,PRICE!$A$5:$K$61,5,0),IF(AND(D12&gt;=1801,D12&lt;=2400),VLOOKUP(B12,PRICE!$A$5:$K$61,5,0),IF(AND(D12&gt;=3001,D12&lt;=4000),VLOOKUP(B12,PRICE!$A$5:$K$61,5,0),IF(AND(D12&gt;=3601,D12&lt;=4800),VLOOKUP(B12,PRICE!$A$5:$K$61,5,0),IF(AND(D12&gt;=5851,D12&lt;=7800),VLOOKUP(B12,PRICE!$A$5:$K$61,5,0),IF(AND(D12&gt;=6001,D12&lt;=8000),VLOOKUP(B12,PRICE!$A$5:$K$61,5,0),IF(AND(D12&gt;=9001,D12&lt;=12000),VLOOKUP(B12,PRICE!$A$5:$K$61,5,0),IF(AND(D12&gt;=12001,D12&lt;=16000),VLOOKUP(B12,PRICE!$A$5:$K$61,5,0),IF(AND(D12&gt;=1601,D12&lt;=2000),VLOOKUP(B12,PRICE!$A$5:$K$61,6,0),IF(AND(D12&gt;=2401,D12&lt;=3000),VLOOKUP(B12,PRICE!$A$5:$K$61,6,0),IF(AND(D12&gt;=4001,D12&lt;=5000),VLOOKUP(B12,PRICE!$A$5:$K$61,6,0),IF(AND(D12&gt;=4801,D12&lt;=6000),VLOOKUP(B12,PRICE!$A$5:$K$61,6,0),IF(AND(D12&gt;=7801,D12&lt;=9750),VLOOKUP(B12,PRICE!$A$5:$K$61,6,0),IF(AND(D12&gt;=8001,D12&lt;=10000),VLOOKUP(B12,PRICE!$A$5:$K$61,6,0),IF(AND(D12&gt;=12001,D12&lt;=15000),VLOOKUP(B12,PRICE!$A$5:$K$61,6,0),IF(AND(D12&gt;=16001,D12&lt;=20000),VLOOKUP(B12,PRICE!$A$5:$K$61,6,0),IF(AND(D12&gt;=2001,D12&lt;=2400),VLOOKUP(B12,PRICE!$A$5:$K$61,7,0),IF(AND(D12&gt;=3001,D12&lt;=3600),VLOOKUP(B12,PRICE!$A$5:$K$61,7,0),IF(AND(D12&gt;=5001,D12&lt;=6000),VLOOKUP(B12,PRICE!$A$5:$K$61,7,0),IF(AND(D12&gt;=6001,D12&lt;=7200),VLOOKUP(B12,PRICE!$A$5:$K$61,7,0),IF(AND(D12&gt;=9751,D12&lt;=11700),VLOOKUP(B12,PRICE!$A$5:$K$61,7,0),IF(AND(D12&gt;=10001,D12&lt;=12000),VLOOKUP(B12,PRICE!$A$5:$K$61,7,0),IF(AND(D12&gt;=15001,D12&lt;=18000),VLOOKUP(B12,PRICE!$A$5:$K$61,7,0),IF(AND(D12&gt;=20001,D12&lt;=24000),VLOOKUP(B12,PRICE!$A$5:$K$61,7,0),IF(AND(D12&gt;=2401,D12&lt;=2800),VLOOKUP(B12,PRICE!$A$5:$K$61,8,0),IF(AND(D12&gt;=3601,D12&lt;=4200),VLOOKUP(B12,PRICE!$A$5:$K$61,8,0),IF(AND(D12&gt;=6001,D12&lt;=7000),VLOOKUP(B12,PRICE!$A$5:$K$61,8,0),IF(AND(D12&gt;=7201,D12&lt;=8400),VLOOKUP(B12,PRICE!$A$5:$K$61,8,0),IF(AND(D12&gt;=11701,D12&lt;=13650),VLOOKUP(B12,PRICE!$A$5:$K$61,8,0),IF(AND(D12&gt;=12001,D12&lt;=14000),VLOOKUP(B12,PRICE!$A$5:$K$61,8,0),IF(AND(D12&gt;=18001,D12&lt;=21000),VLOOKUP(B12,PRICE!$A$5:$K$61,8,0),IF(AND(D12&gt;=24001,D12&lt;=28000),VLOOKUP(B12,PRICE!$A$5:$K$61,8,0),IF(AND(D12&gt;=2801,D12&lt;=3200),VLOOKUP(B12,PRICE!$A$5:$K$61,9,0),IF(AND(D12&gt;=4201,D12&lt;=4800),VLOOKUP(B12,PRICE!$A$5:$K$61,9,0),IF(AND(D12&gt;=7001,D12&lt;=8000),VLOOKUP(B12,PRICE!$A$5:$K$61,9,0),IF(AND(D12&gt;=8401,D12&lt;=9600),VLOOKUP(B12,PRICE!$A$5:$K$61,9,0),IF(AND(D12&gt;=13651,D12&lt;=15600),VLOOKUP(B12,PRICE!$A$5:$K$61,9,0),IF(AND(D12&gt;=14001,D12&lt;=16000),VLOOKUP(B12,PRICE!$A$5:$K$61,9,0),IF(AND(D12&gt;=21001,D12&lt;=24000),VLOOKUP(B12,PRICE!$A$5:$K$61,9,0),IF(AND(D12&gt;=28001,D12&lt;=32000),VLOOKUP(B12,PRICE!$A$5:$K$61,9,0),"Fuera de Rango")))))))))))))))))))))))))))))))))))))))))))))))))))))))))))))))</f>
        <v>Fuera de Rango</v>
      </c>
      <c r="D12" s="6">
        <v>49593</v>
      </c>
      <c r="E12" s="7">
        <f t="shared" si="0"/>
        <v>9</v>
      </c>
      <c r="F12" s="33">
        <f>IFERROR(VLOOKUP(B12,PRICE!$A$5:$K$61,E12,0),"Fuera de rango")</f>
        <v>67.515428738724594</v>
      </c>
      <c r="G12" s="33">
        <f>IFERROR(VLOOKUP(B12,PRICE!$A$5:$K$61,VLOOKUP(D12,$J$2:$L$9,3,TRUE),FALSE),"Fuera de rango")</f>
        <v>67.515428738724594</v>
      </c>
      <c r="H12" s="33"/>
      <c r="I12" s="33"/>
    </row>
    <row r="13" spans="1:12">
      <c r="A13" s="5">
        <v>8346</v>
      </c>
      <c r="B13" s="5" t="s">
        <v>4</v>
      </c>
      <c r="C13" s="9" t="str">
        <f>IF(AND(D13&gt;=0,D13&lt;=400),VLOOKUP(B13,PRICE!$A$5:$K$61,2,0),IF(AND(D13&gt;=0,D13&lt;=600),VLOOKUP(B13,PRICE!$A$5:$K$61,2,0),IF(AND(D13&gt;=0,D13&lt;=1000),VLOOKUP(B13,PRICE!$A$5:$K$61,2,0),IF(AND(D13&gt;=0,D13&lt;=1200),VLOOKUP(B13,PRICE!$A$5:$K$61,2,0),IF(AND(D13&gt;=0,D13&lt;=1950),VLOOKUP(B13,PRICE!$A$5:$K$61,2,0),IF(AND(D13&gt;=0,D13&lt;=2000),VLOOKUP(B13,PRICE!$A$5:$K$61,2,0),IF(AND(D13&gt;=0,D13&lt;=4000),VLOOKUP(B13,PRICE!$A$5:$K$61,2,0),IF(AND(D13&gt;=401,D13&lt;=800),VLOOKUP(B13,PRICE!$A$5:$K$61,3,0),IF(AND(D13&gt;=601,D13&lt;=1200),VLOOKUP(B13,PRICE!$A$5:$K$61,3,0),IF(AND(D13&gt;=1001,D13&lt;=2000),VLOOKUP(B13,PRICE!$A$5:$K$61,3,0),IF(AND(D13&gt;=1201,D13&lt;=2400),VLOOKUP(B13,PRICE!$A$5:$K$61,3,0),IF(AND(D13&gt;=1951,D13&lt;=3900),VLOOKUP(B13,PRICE!$A$5:$K$61,3,0),IF(AND(D13&gt;=2001,D13&lt;=4000),VLOOKUP(B13,PRICE!$A$5:$K$61,3,0),IF(AND(D13&gt;=3001,D13&lt;=6000),VLOOKUP(B13,PRICE!$A$5:$K$61,3,0),IF(AND(D13&gt;=4001,D13&lt;=8000),VLOOKUP(B13,PRICE!$A$5:$K$61,3,0),IF(AND(D13&gt;=801,D13&lt;=1200),VLOOKUP(B13,PRICE!$A$5:$K$61,4,0),IF(AND(D13&gt;=1201,D13&lt;=1800),VLOOKUP(B13,PRICE!$A$5:$K$61,4,0),IF(AND(D13&gt;=2001,D13&lt;=3000),VLOOKUP(B13,PRICE!$A$5:$K$61,4,0),IF(AND(D13&gt;=2401,D13&lt;=3600),VLOOKUP(B13,PRICE!$A$5:$K$61,4,0),IF(AND(D13&gt;=3901,D13&lt;=5850),VLOOKUP(B13,PRICE!$A$5:$K$61,4,0),IF(AND(D13&gt;=4001,D13&lt;=6000),VLOOKUP(B13,PRICE!$A$5:$K$61,4,0),IF(AND(D13&gt;=6001,D13&lt;=9000),VLOOKUP(B13,PRICE!$A$5:$K$61,4,0),IF(AND(D13&gt;=8001,D13&lt;=12000),VLOOKUP(B13,PRICE!$A$5:$K$61,4,0),IF(AND(D13&gt;=1201,D13&lt;=1600),VLOOKUP(B13,PRICE!$A$5:$K$61,5,0),IF(AND(D13&gt;=1801,D13&lt;=2400),VLOOKUP(B13,PRICE!$A$5:$K$61,5,0),IF(AND(D13&gt;=3001,D13&lt;=4000),VLOOKUP(B13,PRICE!$A$5:$K$61,5,0),IF(AND(D13&gt;=3601,D13&lt;=4800),VLOOKUP(B13,PRICE!$A$5:$K$61,5,0),IF(AND(D13&gt;=5851,D13&lt;=7800),VLOOKUP(B13,PRICE!$A$5:$K$61,5,0),IF(AND(D13&gt;=6001,D13&lt;=8000),VLOOKUP(B13,PRICE!$A$5:$K$61,5,0),IF(AND(D13&gt;=9001,D13&lt;=12000),VLOOKUP(B13,PRICE!$A$5:$K$61,5,0),IF(AND(D13&gt;=12001,D13&lt;=16000),VLOOKUP(B13,PRICE!$A$5:$K$61,5,0),IF(AND(D13&gt;=1601,D13&lt;=2000),VLOOKUP(B13,PRICE!$A$5:$K$61,6,0),IF(AND(D13&gt;=2401,D13&lt;=3000),VLOOKUP(B13,PRICE!$A$5:$K$61,6,0),IF(AND(D13&gt;=4001,D13&lt;=5000),VLOOKUP(B13,PRICE!$A$5:$K$61,6,0),IF(AND(D13&gt;=4801,D13&lt;=6000),VLOOKUP(B13,PRICE!$A$5:$K$61,6,0),IF(AND(D13&gt;=7801,D13&lt;=9750),VLOOKUP(B13,PRICE!$A$5:$K$61,6,0),IF(AND(D13&gt;=8001,D13&lt;=10000),VLOOKUP(B13,PRICE!$A$5:$K$61,6,0),IF(AND(D13&gt;=12001,D13&lt;=15000),VLOOKUP(B13,PRICE!$A$5:$K$61,6,0),IF(AND(D13&gt;=16001,D13&lt;=20000),VLOOKUP(B13,PRICE!$A$5:$K$61,6,0),IF(AND(D13&gt;=2001,D13&lt;=2400),VLOOKUP(B13,PRICE!$A$5:$K$61,7,0),IF(AND(D13&gt;=3001,D13&lt;=3600),VLOOKUP(B13,PRICE!$A$5:$K$61,7,0),IF(AND(D13&gt;=5001,D13&lt;=6000),VLOOKUP(B13,PRICE!$A$5:$K$61,7,0),IF(AND(D13&gt;=6001,D13&lt;=7200),VLOOKUP(B13,PRICE!$A$5:$K$61,7,0),IF(AND(D13&gt;=9751,D13&lt;=11700),VLOOKUP(B13,PRICE!$A$5:$K$61,7,0),IF(AND(D13&gt;=10001,D13&lt;=12000),VLOOKUP(B13,PRICE!$A$5:$K$61,7,0),IF(AND(D13&gt;=15001,D13&lt;=18000),VLOOKUP(B13,PRICE!$A$5:$K$61,7,0),IF(AND(D13&gt;=20001,D13&lt;=24000),VLOOKUP(B13,PRICE!$A$5:$K$61,7,0),IF(AND(D13&gt;=2401,D13&lt;=2800),VLOOKUP(B13,PRICE!$A$5:$K$61,8,0),IF(AND(D13&gt;=3601,D13&lt;=4200),VLOOKUP(B13,PRICE!$A$5:$K$61,8,0),IF(AND(D13&gt;=6001,D13&lt;=7000),VLOOKUP(B13,PRICE!$A$5:$K$61,8,0),IF(AND(D13&gt;=7201,D13&lt;=8400),VLOOKUP(B13,PRICE!$A$5:$K$61,8,0),IF(AND(D13&gt;=11701,D13&lt;=13650),VLOOKUP(B13,PRICE!$A$5:$K$61,8,0),IF(AND(D13&gt;=12001,D13&lt;=14000),VLOOKUP(B13,PRICE!$A$5:$K$61,8,0),IF(AND(D13&gt;=18001,D13&lt;=21000),VLOOKUP(B13,PRICE!$A$5:$K$61,8,0),IF(AND(D13&gt;=24001,D13&lt;=28000),VLOOKUP(B13,PRICE!$A$5:$K$61,8,0),IF(AND(D13&gt;=2801,D13&lt;=3200),VLOOKUP(B13,PRICE!$A$5:$K$61,9,0),IF(AND(D13&gt;=4201,D13&lt;=4800),VLOOKUP(B13,PRICE!$A$5:$K$61,9,0),IF(AND(D13&gt;=7001,D13&lt;=8000),VLOOKUP(B13,PRICE!$A$5:$K$61,9,0),IF(AND(D13&gt;=8401,D13&lt;=9600),VLOOKUP(B13,PRICE!$A$5:$K$61,9,0),IF(AND(D13&gt;=13651,D13&lt;=15600),VLOOKUP(B13,PRICE!$A$5:$K$61,9,0),IF(AND(D13&gt;=14001,D13&lt;=16000),VLOOKUP(B13,PRICE!$A$5:$K$61,9,0),IF(AND(D13&gt;=21001,D13&lt;=24000),VLOOKUP(B13,PRICE!$A$5:$K$61,9,0),IF(AND(D13&gt;=28001,D13&lt;=32000),VLOOKUP(B13,PRICE!$A$5:$K$61,9,0),"Fuera de Rango")))))))))))))))))))))))))))))))))))))))))))))))))))))))))))))))</f>
        <v>Fuera de Rango</v>
      </c>
      <c r="D13" s="6">
        <v>47652</v>
      </c>
      <c r="E13" s="7">
        <f t="shared" si="0"/>
        <v>9</v>
      </c>
      <c r="F13" s="33">
        <f>IFERROR(VLOOKUP(B13,PRICE!$A$5:$K$61,E13,0),"Fuera de rango")</f>
        <v>67.515428738724594</v>
      </c>
      <c r="G13" s="33">
        <f>IFERROR(VLOOKUP(B13,PRICE!$A$5:$K$61,VLOOKUP(D13,$J$2:$L$9,3,TRUE),FALSE),"Fuera de rango")</f>
        <v>67.515428738724594</v>
      </c>
      <c r="H13" s="33"/>
      <c r="I13" s="33"/>
    </row>
    <row r="14" spans="1:12">
      <c r="A14" s="5" t="s">
        <v>9</v>
      </c>
      <c r="B14" s="5" t="s">
        <v>5</v>
      </c>
      <c r="C14" s="9" t="str">
        <f>IF(AND(D14&gt;=0,D14&lt;=400),VLOOKUP(B14,PRICE!$A$5:$K$61,2,0),IF(AND(D14&gt;=0,D14&lt;=600),VLOOKUP(B14,PRICE!$A$5:$K$61,2,0),IF(AND(D14&gt;=0,D14&lt;=1000),VLOOKUP(B14,PRICE!$A$5:$K$61,2,0),IF(AND(D14&gt;=0,D14&lt;=1200),VLOOKUP(B14,PRICE!$A$5:$K$61,2,0),IF(AND(D14&gt;=0,D14&lt;=1950),VLOOKUP(B14,PRICE!$A$5:$K$61,2,0),IF(AND(D14&gt;=0,D14&lt;=2000),VLOOKUP(B14,PRICE!$A$5:$K$61,2,0),IF(AND(D14&gt;=0,D14&lt;=4000),VLOOKUP(B14,PRICE!$A$5:$K$61,2,0),IF(AND(D14&gt;=401,D14&lt;=800),VLOOKUP(B14,PRICE!$A$5:$K$61,3,0),IF(AND(D14&gt;=601,D14&lt;=1200),VLOOKUP(B14,PRICE!$A$5:$K$61,3,0),IF(AND(D14&gt;=1001,D14&lt;=2000),VLOOKUP(B14,PRICE!$A$5:$K$61,3,0),IF(AND(D14&gt;=1201,D14&lt;=2400),VLOOKUP(B14,PRICE!$A$5:$K$61,3,0),IF(AND(D14&gt;=1951,D14&lt;=3900),VLOOKUP(B14,PRICE!$A$5:$K$61,3,0),IF(AND(D14&gt;=2001,D14&lt;=4000),VLOOKUP(B14,PRICE!$A$5:$K$61,3,0),IF(AND(D14&gt;=3001,D14&lt;=6000),VLOOKUP(B14,PRICE!$A$5:$K$61,3,0),IF(AND(D14&gt;=4001,D14&lt;=8000),VLOOKUP(B14,PRICE!$A$5:$K$61,3,0),IF(AND(D14&gt;=801,D14&lt;=1200),VLOOKUP(B14,PRICE!$A$5:$K$61,4,0),IF(AND(D14&gt;=1201,D14&lt;=1800),VLOOKUP(B14,PRICE!$A$5:$K$61,4,0),IF(AND(D14&gt;=2001,D14&lt;=3000),VLOOKUP(B14,PRICE!$A$5:$K$61,4,0),IF(AND(D14&gt;=2401,D14&lt;=3600),VLOOKUP(B14,PRICE!$A$5:$K$61,4,0),IF(AND(D14&gt;=3901,D14&lt;=5850),VLOOKUP(B14,PRICE!$A$5:$K$61,4,0),IF(AND(D14&gt;=4001,D14&lt;=6000),VLOOKUP(B14,PRICE!$A$5:$K$61,4,0),IF(AND(D14&gt;=6001,D14&lt;=9000),VLOOKUP(B14,PRICE!$A$5:$K$61,4,0),IF(AND(D14&gt;=8001,D14&lt;=12000),VLOOKUP(B14,PRICE!$A$5:$K$61,4,0),IF(AND(D14&gt;=1201,D14&lt;=1600),VLOOKUP(B14,PRICE!$A$5:$K$61,5,0),IF(AND(D14&gt;=1801,D14&lt;=2400),VLOOKUP(B14,PRICE!$A$5:$K$61,5,0),IF(AND(D14&gt;=3001,D14&lt;=4000),VLOOKUP(B14,PRICE!$A$5:$K$61,5,0),IF(AND(D14&gt;=3601,D14&lt;=4800),VLOOKUP(B14,PRICE!$A$5:$K$61,5,0),IF(AND(D14&gt;=5851,D14&lt;=7800),VLOOKUP(B14,PRICE!$A$5:$K$61,5,0),IF(AND(D14&gt;=6001,D14&lt;=8000),VLOOKUP(B14,PRICE!$A$5:$K$61,5,0),IF(AND(D14&gt;=9001,D14&lt;=12000),VLOOKUP(B14,PRICE!$A$5:$K$61,5,0),IF(AND(D14&gt;=12001,D14&lt;=16000),VLOOKUP(B14,PRICE!$A$5:$K$61,5,0),IF(AND(D14&gt;=1601,D14&lt;=2000),VLOOKUP(B14,PRICE!$A$5:$K$61,6,0),IF(AND(D14&gt;=2401,D14&lt;=3000),VLOOKUP(B14,PRICE!$A$5:$K$61,6,0),IF(AND(D14&gt;=4001,D14&lt;=5000),VLOOKUP(B14,PRICE!$A$5:$K$61,6,0),IF(AND(D14&gt;=4801,D14&lt;=6000),VLOOKUP(B14,PRICE!$A$5:$K$61,6,0),IF(AND(D14&gt;=7801,D14&lt;=9750),VLOOKUP(B14,PRICE!$A$5:$K$61,6,0),IF(AND(D14&gt;=8001,D14&lt;=10000),VLOOKUP(B14,PRICE!$A$5:$K$61,6,0),IF(AND(D14&gt;=12001,D14&lt;=15000),VLOOKUP(B14,PRICE!$A$5:$K$61,6,0),IF(AND(D14&gt;=16001,D14&lt;=20000),VLOOKUP(B14,PRICE!$A$5:$K$61,6,0),IF(AND(D14&gt;=2001,D14&lt;=2400),VLOOKUP(B14,PRICE!$A$5:$K$61,7,0),IF(AND(D14&gt;=3001,D14&lt;=3600),VLOOKUP(B14,PRICE!$A$5:$K$61,7,0),IF(AND(D14&gt;=5001,D14&lt;=6000),VLOOKUP(B14,PRICE!$A$5:$K$61,7,0),IF(AND(D14&gt;=6001,D14&lt;=7200),VLOOKUP(B14,PRICE!$A$5:$K$61,7,0),IF(AND(D14&gt;=9751,D14&lt;=11700),VLOOKUP(B14,PRICE!$A$5:$K$61,7,0),IF(AND(D14&gt;=10001,D14&lt;=12000),VLOOKUP(B14,PRICE!$A$5:$K$61,7,0),IF(AND(D14&gt;=15001,D14&lt;=18000),VLOOKUP(B14,PRICE!$A$5:$K$61,7,0),IF(AND(D14&gt;=20001,D14&lt;=24000),VLOOKUP(B14,PRICE!$A$5:$K$61,7,0),IF(AND(D14&gt;=2401,D14&lt;=2800),VLOOKUP(B14,PRICE!$A$5:$K$61,8,0),IF(AND(D14&gt;=3601,D14&lt;=4200),VLOOKUP(B14,PRICE!$A$5:$K$61,8,0),IF(AND(D14&gt;=6001,D14&lt;=7000),VLOOKUP(B14,PRICE!$A$5:$K$61,8,0),IF(AND(D14&gt;=7201,D14&lt;=8400),VLOOKUP(B14,PRICE!$A$5:$K$61,8,0),IF(AND(D14&gt;=11701,D14&lt;=13650),VLOOKUP(B14,PRICE!$A$5:$K$61,8,0),IF(AND(D14&gt;=12001,D14&lt;=14000),VLOOKUP(B14,PRICE!$A$5:$K$61,8,0),IF(AND(D14&gt;=18001,D14&lt;=21000),VLOOKUP(B14,PRICE!$A$5:$K$61,8,0),IF(AND(D14&gt;=24001,D14&lt;=28000),VLOOKUP(B14,PRICE!$A$5:$K$61,8,0),IF(AND(D14&gt;=2801,D14&lt;=3200),VLOOKUP(B14,PRICE!$A$5:$K$61,9,0),IF(AND(D14&gt;=4201,D14&lt;=4800),VLOOKUP(B14,PRICE!$A$5:$K$61,9,0),IF(AND(D14&gt;=7001,D14&lt;=8000),VLOOKUP(B14,PRICE!$A$5:$K$61,9,0),IF(AND(D14&gt;=8401,D14&lt;=9600),VLOOKUP(B14,PRICE!$A$5:$K$61,9,0),IF(AND(D14&gt;=13651,D14&lt;=15600),VLOOKUP(B14,PRICE!$A$5:$K$61,9,0),IF(AND(D14&gt;=14001,D14&lt;=16000),VLOOKUP(B14,PRICE!$A$5:$K$61,9,0),IF(AND(D14&gt;=21001,D14&lt;=24000),VLOOKUP(B14,PRICE!$A$5:$K$61,9,0),IF(AND(D14&gt;=28001,D14&lt;=32000),VLOOKUP(B14,PRICE!$A$5:$K$61,9,0),"Fuera de Rango")))))))))))))))))))))))))))))))))))))))))))))))))))))))))))))))</f>
        <v>Fuera de Rango</v>
      </c>
      <c r="D14" s="6">
        <v>37970</v>
      </c>
      <c r="E14" s="7">
        <f t="shared" si="0"/>
        <v>9</v>
      </c>
      <c r="F14" s="33" t="str">
        <f>IFERROR(VLOOKUP(B14,PRICE!$A$5:$K$61,E14,0),"Fuera de rango")</f>
        <v>Fuera de rango</v>
      </c>
      <c r="G14" s="33" t="str">
        <f>IFERROR(VLOOKUP(B14,PRICE!$A$5:$K$61,VLOOKUP(D14,$J$2:$L$9,3,TRUE),FALSE),"Fuera de rango")</f>
        <v>Fuera de rango</v>
      </c>
      <c r="H14" s="33"/>
      <c r="I14" s="33"/>
    </row>
    <row r="15" spans="1:12">
      <c r="A15" s="5">
        <v>8420</v>
      </c>
      <c r="B15" s="5" t="s">
        <v>4</v>
      </c>
      <c r="C15" s="9">
        <f>IF(AND(D15&gt;=0,D15&lt;=400),VLOOKUP(B15,PRICE!$A$5:$K$61,2,0),IF(AND(D15&gt;=0,D15&lt;=600),VLOOKUP(B15,PRICE!$A$5:$K$61,2,0),IF(AND(D15&gt;=0,D15&lt;=1000),VLOOKUP(B15,PRICE!$A$5:$K$61,2,0),IF(AND(D15&gt;=0,D15&lt;=1200),VLOOKUP(B15,PRICE!$A$5:$K$61,2,0),IF(AND(D15&gt;=0,D15&lt;=1950),VLOOKUP(B15,PRICE!$A$5:$K$61,2,0),IF(AND(D15&gt;=0,D15&lt;=2000),VLOOKUP(B15,PRICE!$A$5:$K$61,2,0),IF(AND(D15&gt;=0,D15&lt;=4000),VLOOKUP(B15,PRICE!$A$5:$K$61,2,0),IF(AND(D15&gt;=401,D15&lt;=800),VLOOKUP(B15,PRICE!$A$5:$K$61,3,0),IF(AND(D15&gt;=601,D15&lt;=1200),VLOOKUP(B15,PRICE!$A$5:$K$61,3,0),IF(AND(D15&gt;=1001,D15&lt;=2000),VLOOKUP(B15,PRICE!$A$5:$K$61,3,0),IF(AND(D15&gt;=1201,D15&lt;=2400),VLOOKUP(B15,PRICE!$A$5:$K$61,3,0),IF(AND(D15&gt;=1951,D15&lt;=3900),VLOOKUP(B15,PRICE!$A$5:$K$61,3,0),IF(AND(D15&gt;=2001,D15&lt;=4000),VLOOKUP(B15,PRICE!$A$5:$K$61,3,0),IF(AND(D15&gt;=3001,D15&lt;=6000),VLOOKUP(B15,PRICE!$A$5:$K$61,3,0),IF(AND(D15&gt;=4001,D15&lt;=8000),VLOOKUP(B15,PRICE!$A$5:$K$61,3,0),IF(AND(D15&gt;=801,D15&lt;=1200),VLOOKUP(B15,PRICE!$A$5:$K$61,4,0),IF(AND(D15&gt;=1201,D15&lt;=1800),VLOOKUP(B15,PRICE!$A$5:$K$61,4,0),IF(AND(D15&gt;=2001,D15&lt;=3000),VLOOKUP(B15,PRICE!$A$5:$K$61,4,0),IF(AND(D15&gt;=2401,D15&lt;=3600),VLOOKUP(B15,PRICE!$A$5:$K$61,4,0),IF(AND(D15&gt;=3901,D15&lt;=5850),VLOOKUP(B15,PRICE!$A$5:$K$61,4,0),IF(AND(D15&gt;=4001,D15&lt;=6000),VLOOKUP(B15,PRICE!$A$5:$K$61,4,0),IF(AND(D15&gt;=6001,D15&lt;=9000),VLOOKUP(B15,PRICE!$A$5:$K$61,4,0),IF(AND(D15&gt;=8001,D15&lt;=12000),VLOOKUP(B15,PRICE!$A$5:$K$61,4,0),IF(AND(D15&gt;=1201,D15&lt;=1600),VLOOKUP(B15,PRICE!$A$5:$K$61,5,0),IF(AND(D15&gt;=1801,D15&lt;=2400),VLOOKUP(B15,PRICE!$A$5:$K$61,5,0),IF(AND(D15&gt;=3001,D15&lt;=4000),VLOOKUP(B15,PRICE!$A$5:$K$61,5,0),IF(AND(D15&gt;=3601,D15&lt;=4800),VLOOKUP(B15,PRICE!$A$5:$K$61,5,0),IF(AND(D15&gt;=5851,D15&lt;=7800),VLOOKUP(B15,PRICE!$A$5:$K$61,5,0),IF(AND(D15&gt;=6001,D15&lt;=8000),VLOOKUP(B15,PRICE!$A$5:$K$61,5,0),IF(AND(D15&gt;=9001,D15&lt;=12000),VLOOKUP(B15,PRICE!$A$5:$K$61,5,0),IF(AND(D15&gt;=12001,D15&lt;=16000),VLOOKUP(B15,PRICE!$A$5:$K$61,5,0),IF(AND(D15&gt;=1601,D15&lt;=2000),VLOOKUP(B15,PRICE!$A$5:$K$61,6,0),IF(AND(D15&gt;=2401,D15&lt;=3000),VLOOKUP(B15,PRICE!$A$5:$K$61,6,0),IF(AND(D15&gt;=4001,D15&lt;=5000),VLOOKUP(B15,PRICE!$A$5:$K$61,6,0),IF(AND(D15&gt;=4801,D15&lt;=6000),VLOOKUP(B15,PRICE!$A$5:$K$61,6,0),IF(AND(D15&gt;=7801,D15&lt;=9750),VLOOKUP(B15,PRICE!$A$5:$K$61,6,0),IF(AND(D15&gt;=8001,D15&lt;=10000),VLOOKUP(B15,PRICE!$A$5:$K$61,6,0),IF(AND(D15&gt;=12001,D15&lt;=15000),VLOOKUP(B15,PRICE!$A$5:$K$61,6,0),IF(AND(D15&gt;=16001,D15&lt;=20000),VLOOKUP(B15,PRICE!$A$5:$K$61,6,0),IF(AND(D15&gt;=2001,D15&lt;=2400),VLOOKUP(B15,PRICE!$A$5:$K$61,7,0),IF(AND(D15&gt;=3001,D15&lt;=3600),VLOOKUP(B15,PRICE!$A$5:$K$61,7,0),IF(AND(D15&gt;=5001,D15&lt;=6000),VLOOKUP(B15,PRICE!$A$5:$K$61,7,0),IF(AND(D15&gt;=6001,D15&lt;=7200),VLOOKUP(B15,PRICE!$A$5:$K$61,7,0),IF(AND(D15&gt;=9751,D15&lt;=11700),VLOOKUP(B15,PRICE!$A$5:$K$61,7,0),IF(AND(D15&gt;=10001,D15&lt;=12000),VLOOKUP(B15,PRICE!$A$5:$K$61,7,0),IF(AND(D15&gt;=15001,D15&lt;=18000),VLOOKUP(B15,PRICE!$A$5:$K$61,7,0),IF(AND(D15&gt;=20001,D15&lt;=24000),VLOOKUP(B15,PRICE!$A$5:$K$61,7,0),IF(AND(D15&gt;=2401,D15&lt;=2800),VLOOKUP(B15,PRICE!$A$5:$K$61,8,0),IF(AND(D15&gt;=3601,D15&lt;=4200),VLOOKUP(B15,PRICE!$A$5:$K$61,8,0),IF(AND(D15&gt;=6001,D15&lt;=7000),VLOOKUP(B15,PRICE!$A$5:$K$61,8,0),IF(AND(D15&gt;=7201,D15&lt;=8400),VLOOKUP(B15,PRICE!$A$5:$K$61,8,0),IF(AND(D15&gt;=11701,D15&lt;=13650),VLOOKUP(B15,PRICE!$A$5:$K$61,8,0),IF(AND(D15&gt;=12001,D15&lt;=14000),VLOOKUP(B15,PRICE!$A$5:$K$61,8,0),IF(AND(D15&gt;=18001,D15&lt;=21000),VLOOKUP(B15,PRICE!$A$5:$K$61,8,0),IF(AND(D15&gt;=24001,D15&lt;=28000),VLOOKUP(B15,PRICE!$A$5:$K$61,8,0),IF(AND(D15&gt;=2801,D15&lt;=3200),VLOOKUP(B15,PRICE!$A$5:$K$61,9,0),IF(AND(D15&gt;=4201,D15&lt;=4800),VLOOKUP(B15,PRICE!$A$5:$K$61,9,0),IF(AND(D15&gt;=7001,D15&lt;=8000),VLOOKUP(B15,PRICE!$A$5:$K$61,9,0),IF(AND(D15&gt;=8401,D15&lt;=9600),VLOOKUP(B15,PRICE!$A$5:$K$61,9,0),IF(AND(D15&gt;=13651,D15&lt;=15600),VLOOKUP(B15,PRICE!$A$5:$K$61,9,0),IF(AND(D15&gt;=14001,D15&lt;=16000),VLOOKUP(B15,PRICE!$A$5:$K$61,9,0),IF(AND(D15&gt;=21001,D15&lt;=24000),VLOOKUP(B15,PRICE!$A$5:$K$61,9,0),IF(AND(D15&gt;=28001,D15&lt;=32000),VLOOKUP(B15,PRICE!$A$5:$K$61,9,0),"Fuera de Rango")))))))))))))))))))))))))))))))))))))))))))))))))))))))))))))))</f>
        <v>84.363417180560006</v>
      </c>
      <c r="D15" s="6">
        <v>26316</v>
      </c>
      <c r="E15" s="7">
        <f t="shared" si="0"/>
        <v>8</v>
      </c>
      <c r="F15" s="33">
        <f>IFERROR(VLOOKUP(B15,PRICE!$A$5:$K$61,E15,0),"Fuera de rango")</f>
        <v>84.363417180560006</v>
      </c>
      <c r="G15" s="33">
        <f>IFERROR(VLOOKUP(B15,PRICE!$A$5:$K$61,VLOOKUP(D15,$J$2:$L$9,3,TRUE),FALSE),"Fuera de rango")</f>
        <v>84.363417180560006</v>
      </c>
      <c r="H15" s="33"/>
      <c r="I15" s="33"/>
    </row>
    <row r="16" spans="1:12">
      <c r="A16" s="5" t="s">
        <v>10</v>
      </c>
      <c r="B16" s="5" t="s">
        <v>3</v>
      </c>
      <c r="C16" s="9">
        <f>IF(AND(D16&gt;=0,D16&lt;=400),VLOOKUP(B16,PRICE!$A$5:$K$61,2,0),IF(AND(D16&gt;=0,D16&lt;=600),VLOOKUP(B16,PRICE!$A$5:$K$61,2,0),IF(AND(D16&gt;=0,D16&lt;=1000),VLOOKUP(B16,PRICE!$A$5:$K$61,2,0),IF(AND(D16&gt;=0,D16&lt;=1200),VLOOKUP(B16,PRICE!$A$5:$K$61,2,0),IF(AND(D16&gt;=0,D16&lt;=1950),VLOOKUP(B16,PRICE!$A$5:$K$61,2,0),IF(AND(D16&gt;=0,D16&lt;=2000),VLOOKUP(B16,PRICE!$A$5:$K$61,2,0),IF(AND(D16&gt;=0,D16&lt;=4000),VLOOKUP(B16,PRICE!$A$5:$K$61,2,0),IF(AND(D16&gt;=401,D16&lt;=800),VLOOKUP(B16,PRICE!$A$5:$K$61,3,0),IF(AND(D16&gt;=601,D16&lt;=1200),VLOOKUP(B16,PRICE!$A$5:$K$61,3,0),IF(AND(D16&gt;=1001,D16&lt;=2000),VLOOKUP(B16,PRICE!$A$5:$K$61,3,0),IF(AND(D16&gt;=1201,D16&lt;=2400),VLOOKUP(B16,PRICE!$A$5:$K$61,3,0),IF(AND(D16&gt;=1951,D16&lt;=3900),VLOOKUP(B16,PRICE!$A$5:$K$61,3,0),IF(AND(D16&gt;=2001,D16&lt;=4000),VLOOKUP(B16,PRICE!$A$5:$K$61,3,0),IF(AND(D16&gt;=3001,D16&lt;=6000),VLOOKUP(B16,PRICE!$A$5:$K$61,3,0),IF(AND(D16&gt;=4001,D16&lt;=8000),VLOOKUP(B16,PRICE!$A$5:$K$61,3,0),IF(AND(D16&gt;=801,D16&lt;=1200),VLOOKUP(B16,PRICE!$A$5:$K$61,4,0),IF(AND(D16&gt;=1201,D16&lt;=1800),VLOOKUP(B16,PRICE!$A$5:$K$61,4,0),IF(AND(D16&gt;=2001,D16&lt;=3000),VLOOKUP(B16,PRICE!$A$5:$K$61,4,0),IF(AND(D16&gt;=2401,D16&lt;=3600),VLOOKUP(B16,PRICE!$A$5:$K$61,4,0),IF(AND(D16&gt;=3901,D16&lt;=5850),VLOOKUP(B16,PRICE!$A$5:$K$61,4,0),IF(AND(D16&gt;=4001,D16&lt;=6000),VLOOKUP(B16,PRICE!$A$5:$K$61,4,0),IF(AND(D16&gt;=6001,D16&lt;=9000),VLOOKUP(B16,PRICE!$A$5:$K$61,4,0),IF(AND(D16&gt;=8001,D16&lt;=12000),VLOOKUP(B16,PRICE!$A$5:$K$61,4,0),IF(AND(D16&gt;=1201,D16&lt;=1600),VLOOKUP(B16,PRICE!$A$5:$K$61,5,0),IF(AND(D16&gt;=1801,D16&lt;=2400),VLOOKUP(B16,PRICE!$A$5:$K$61,5,0),IF(AND(D16&gt;=3001,D16&lt;=4000),VLOOKUP(B16,PRICE!$A$5:$K$61,5,0),IF(AND(D16&gt;=3601,D16&lt;=4800),VLOOKUP(B16,PRICE!$A$5:$K$61,5,0),IF(AND(D16&gt;=5851,D16&lt;=7800),VLOOKUP(B16,PRICE!$A$5:$K$61,5,0),IF(AND(D16&gt;=6001,D16&lt;=8000),VLOOKUP(B16,PRICE!$A$5:$K$61,5,0),IF(AND(D16&gt;=9001,D16&lt;=12000),VLOOKUP(B16,PRICE!$A$5:$K$61,5,0),IF(AND(D16&gt;=12001,D16&lt;=16000),VLOOKUP(B16,PRICE!$A$5:$K$61,5,0),IF(AND(D16&gt;=1601,D16&lt;=2000),VLOOKUP(B16,PRICE!$A$5:$K$61,6,0),IF(AND(D16&gt;=2401,D16&lt;=3000),VLOOKUP(B16,PRICE!$A$5:$K$61,6,0),IF(AND(D16&gt;=4001,D16&lt;=5000),VLOOKUP(B16,PRICE!$A$5:$K$61,6,0),IF(AND(D16&gt;=4801,D16&lt;=6000),VLOOKUP(B16,PRICE!$A$5:$K$61,6,0),IF(AND(D16&gt;=7801,D16&lt;=9750),VLOOKUP(B16,PRICE!$A$5:$K$61,6,0),IF(AND(D16&gt;=8001,D16&lt;=10000),VLOOKUP(B16,PRICE!$A$5:$K$61,6,0),IF(AND(D16&gt;=12001,D16&lt;=15000),VLOOKUP(B16,PRICE!$A$5:$K$61,6,0),IF(AND(D16&gt;=16001,D16&lt;=20000),VLOOKUP(B16,PRICE!$A$5:$K$61,6,0),IF(AND(D16&gt;=2001,D16&lt;=2400),VLOOKUP(B16,PRICE!$A$5:$K$61,7,0),IF(AND(D16&gt;=3001,D16&lt;=3600),VLOOKUP(B16,PRICE!$A$5:$K$61,7,0),IF(AND(D16&gt;=5001,D16&lt;=6000),VLOOKUP(B16,PRICE!$A$5:$K$61,7,0),IF(AND(D16&gt;=6001,D16&lt;=7200),VLOOKUP(B16,PRICE!$A$5:$K$61,7,0),IF(AND(D16&gt;=9751,D16&lt;=11700),VLOOKUP(B16,PRICE!$A$5:$K$61,7,0),IF(AND(D16&gt;=10001,D16&lt;=12000),VLOOKUP(B16,PRICE!$A$5:$K$61,7,0),IF(AND(D16&gt;=15001,D16&lt;=18000),VLOOKUP(B16,PRICE!$A$5:$K$61,7,0),IF(AND(D16&gt;=20001,D16&lt;=24000),VLOOKUP(B16,PRICE!$A$5:$K$61,7,0),IF(AND(D16&gt;=2401,D16&lt;=2800),VLOOKUP(B16,PRICE!$A$5:$K$61,8,0),IF(AND(D16&gt;=3601,D16&lt;=4200),VLOOKUP(B16,PRICE!$A$5:$K$61,8,0),IF(AND(D16&gt;=6001,D16&lt;=7000),VLOOKUP(B16,PRICE!$A$5:$K$61,8,0),IF(AND(D16&gt;=7201,D16&lt;=8400),VLOOKUP(B16,PRICE!$A$5:$K$61,8,0),IF(AND(D16&gt;=11701,D16&lt;=13650),VLOOKUP(B16,PRICE!$A$5:$K$61,8,0),IF(AND(D16&gt;=12001,D16&lt;=14000),VLOOKUP(B16,PRICE!$A$5:$K$61,8,0),IF(AND(D16&gt;=18001,D16&lt;=21000),VLOOKUP(B16,PRICE!$A$5:$K$61,8,0),IF(AND(D16&gt;=24001,D16&lt;=28000),VLOOKUP(B16,PRICE!$A$5:$K$61,8,0),IF(AND(D16&gt;=2801,D16&lt;=3200),VLOOKUP(B16,PRICE!$A$5:$K$61,9,0),IF(AND(D16&gt;=4201,D16&lt;=4800),VLOOKUP(B16,PRICE!$A$5:$K$61,9,0),IF(AND(D16&gt;=7001,D16&lt;=8000),VLOOKUP(B16,PRICE!$A$5:$K$61,9,0),IF(AND(D16&gt;=8401,D16&lt;=9600),VLOOKUP(B16,PRICE!$A$5:$K$61,9,0),IF(AND(D16&gt;=13651,D16&lt;=15600),VLOOKUP(B16,PRICE!$A$5:$K$61,9,0),IF(AND(D16&gt;=14001,D16&lt;=16000),VLOOKUP(B16,PRICE!$A$5:$K$61,9,0),IF(AND(D16&gt;=21001,D16&lt;=24000),VLOOKUP(B16,PRICE!$A$5:$K$61,9,0),IF(AND(D16&gt;=28001,D16&lt;=32000),VLOOKUP(B16,PRICE!$A$5:$K$61,9,0),"Fuera de Rango")))))))))))))))))))))))))))))))))))))))))))))))))))))))))))))))</f>
        <v>89.4950652584007</v>
      </c>
      <c r="D16" s="6">
        <v>31165</v>
      </c>
      <c r="E16" s="7">
        <f t="shared" si="0"/>
        <v>9</v>
      </c>
      <c r="F16" s="33">
        <f>IFERROR(VLOOKUP(B16,PRICE!$A$5:$K$61,E16,0),"Fuera de rango")</f>
        <v>89.4950652584007</v>
      </c>
      <c r="G16" s="33">
        <f>IFERROR(VLOOKUP(B16,PRICE!$A$5:$K$61,VLOOKUP(D16,$J$2:$L$9,3,TRUE),FALSE),"Fuera de rango")</f>
        <v>89.4950652584007</v>
      </c>
      <c r="H16" s="33"/>
      <c r="I16" s="33"/>
    </row>
    <row r="17" spans="1:9">
      <c r="A17" s="5" t="s">
        <v>24</v>
      </c>
      <c r="B17" s="5" t="s">
        <v>13</v>
      </c>
      <c r="C17" s="9">
        <f>IF(AND(D17&gt;=0,D17&lt;=400),VLOOKUP(B17,PRICE!$A$5:$K$61,2,0),IF(AND(D17&gt;=0,D17&lt;=600),VLOOKUP(B17,PRICE!$A$5:$K$61,2,0),IF(AND(D17&gt;=0,D17&lt;=1000),VLOOKUP(B17,PRICE!$A$5:$K$61,2,0),IF(AND(D17&gt;=0,D17&lt;=1200),VLOOKUP(B17,PRICE!$A$5:$K$61,2,0),IF(AND(D17&gt;=0,D17&lt;=1950),VLOOKUP(B17,PRICE!$A$5:$K$61,2,0),IF(AND(D17&gt;=0,D17&lt;=2000),VLOOKUP(B17,PRICE!$A$5:$K$61,2,0),IF(AND(D17&gt;=0,D17&lt;=4000),VLOOKUP(B17,PRICE!$A$5:$K$61,2,0),IF(AND(D17&gt;=401,D17&lt;=800),VLOOKUP(B17,PRICE!$A$5:$K$61,3,0),IF(AND(D17&gt;=601,D17&lt;=1200),VLOOKUP(B17,PRICE!$A$5:$K$61,3,0),IF(AND(D17&gt;=1001,D17&lt;=2000),VLOOKUP(B17,PRICE!$A$5:$K$61,3,0),IF(AND(D17&gt;=1201,D17&lt;=2400),VLOOKUP(B17,PRICE!$A$5:$K$61,3,0),IF(AND(D17&gt;=1951,D17&lt;=3900),VLOOKUP(B17,PRICE!$A$5:$K$61,3,0),IF(AND(D17&gt;=2001,D17&lt;=4000),VLOOKUP(B17,PRICE!$A$5:$K$61,3,0),IF(AND(D17&gt;=3001,D17&lt;=6000),VLOOKUP(B17,PRICE!$A$5:$K$61,3,0),IF(AND(D17&gt;=4001,D17&lt;=8000),VLOOKUP(B17,PRICE!$A$5:$K$61,3,0),IF(AND(D17&gt;=801,D17&lt;=1200),VLOOKUP(B17,PRICE!$A$5:$K$61,4,0),IF(AND(D17&gt;=1201,D17&lt;=1800),VLOOKUP(B17,PRICE!$A$5:$K$61,4,0),IF(AND(D17&gt;=2001,D17&lt;=3000),VLOOKUP(B17,PRICE!$A$5:$K$61,4,0),IF(AND(D17&gt;=2401,D17&lt;=3600),VLOOKUP(B17,PRICE!$A$5:$K$61,4,0),IF(AND(D17&gt;=3901,D17&lt;=5850),VLOOKUP(B17,PRICE!$A$5:$K$61,4,0),IF(AND(D17&gt;=4001,D17&lt;=6000),VLOOKUP(B17,PRICE!$A$5:$K$61,4,0),IF(AND(D17&gt;=6001,D17&lt;=9000),VLOOKUP(B17,PRICE!$A$5:$K$61,4,0),IF(AND(D17&gt;=8001,D17&lt;=12000),VLOOKUP(B17,PRICE!$A$5:$K$61,4,0),IF(AND(D17&gt;=1201,D17&lt;=1600),VLOOKUP(B17,PRICE!$A$5:$K$61,5,0),IF(AND(D17&gt;=1801,D17&lt;=2400),VLOOKUP(B17,PRICE!$A$5:$K$61,5,0),IF(AND(D17&gt;=3001,D17&lt;=4000),VLOOKUP(B17,PRICE!$A$5:$K$61,5,0),IF(AND(D17&gt;=3601,D17&lt;=4800),VLOOKUP(B17,PRICE!$A$5:$K$61,5,0),IF(AND(D17&gt;=5851,D17&lt;=7800),VLOOKUP(B17,PRICE!$A$5:$K$61,5,0),IF(AND(D17&gt;=6001,D17&lt;=8000),VLOOKUP(B17,PRICE!$A$5:$K$61,5,0),IF(AND(D17&gt;=9001,D17&lt;=12000),VLOOKUP(B17,PRICE!$A$5:$K$61,5,0),IF(AND(D17&gt;=12001,D17&lt;=16000),VLOOKUP(B17,PRICE!$A$5:$K$61,5,0),IF(AND(D17&gt;=1601,D17&lt;=2000),VLOOKUP(B17,PRICE!$A$5:$K$61,6,0),IF(AND(D17&gt;=2401,D17&lt;=3000),VLOOKUP(B17,PRICE!$A$5:$K$61,6,0),IF(AND(D17&gt;=4001,D17&lt;=5000),VLOOKUP(B17,PRICE!$A$5:$K$61,6,0),IF(AND(D17&gt;=4801,D17&lt;=6000),VLOOKUP(B17,PRICE!$A$5:$K$61,6,0),IF(AND(D17&gt;=7801,D17&lt;=9750),VLOOKUP(B17,PRICE!$A$5:$K$61,6,0),IF(AND(D17&gt;=8001,D17&lt;=10000),VLOOKUP(B17,PRICE!$A$5:$K$61,6,0),IF(AND(D17&gt;=12001,D17&lt;=15000),VLOOKUP(B17,PRICE!$A$5:$K$61,6,0),IF(AND(D17&gt;=16001,D17&lt;=20000),VLOOKUP(B17,PRICE!$A$5:$K$61,6,0),IF(AND(D17&gt;=2001,D17&lt;=2400),VLOOKUP(B17,PRICE!$A$5:$K$61,7,0),IF(AND(D17&gt;=3001,D17&lt;=3600),VLOOKUP(B17,PRICE!$A$5:$K$61,7,0),IF(AND(D17&gt;=5001,D17&lt;=6000),VLOOKUP(B17,PRICE!$A$5:$K$61,7,0),IF(AND(D17&gt;=6001,D17&lt;=7200),VLOOKUP(B17,PRICE!$A$5:$K$61,7,0),IF(AND(D17&gt;=9751,D17&lt;=11700),VLOOKUP(B17,PRICE!$A$5:$K$61,7,0),IF(AND(D17&gt;=10001,D17&lt;=12000),VLOOKUP(B17,PRICE!$A$5:$K$61,7,0),IF(AND(D17&gt;=15001,D17&lt;=18000),VLOOKUP(B17,PRICE!$A$5:$K$61,7,0),IF(AND(D17&gt;=20001,D17&lt;=24000),VLOOKUP(B17,PRICE!$A$5:$K$61,7,0),IF(AND(D17&gt;=2401,D17&lt;=2800),VLOOKUP(B17,PRICE!$A$5:$K$61,8,0),IF(AND(D17&gt;=3601,D17&lt;=4200),VLOOKUP(B17,PRICE!$A$5:$K$61,8,0),IF(AND(D17&gt;=6001,D17&lt;=7000),VLOOKUP(B17,PRICE!$A$5:$K$61,8,0),IF(AND(D17&gt;=7201,D17&lt;=8400),VLOOKUP(B17,PRICE!$A$5:$K$61,8,0),IF(AND(D17&gt;=11701,D17&lt;=13650),VLOOKUP(B17,PRICE!$A$5:$K$61,8,0),IF(AND(D17&gt;=12001,D17&lt;=14000),VLOOKUP(B17,PRICE!$A$5:$K$61,8,0),IF(AND(D17&gt;=18001,D17&lt;=21000),VLOOKUP(B17,PRICE!$A$5:$K$61,8,0),IF(AND(D17&gt;=24001,D17&lt;=28000),VLOOKUP(B17,PRICE!$A$5:$K$61,8,0),IF(AND(D17&gt;=2801,D17&lt;=3200),VLOOKUP(B17,PRICE!$A$5:$K$61,9,0),IF(AND(D17&gt;=4201,D17&lt;=4800),VLOOKUP(B17,PRICE!$A$5:$K$61,9,0),IF(AND(D17&gt;=7001,D17&lt;=8000),VLOOKUP(B17,PRICE!$A$5:$K$61,9,0),IF(AND(D17&gt;=8401,D17&lt;=9600),VLOOKUP(B17,PRICE!$A$5:$K$61,9,0),IF(AND(D17&gt;=13651,D17&lt;=15600),VLOOKUP(B17,PRICE!$A$5:$K$61,9,0),IF(AND(D17&gt;=14001,D17&lt;=16000),VLOOKUP(B17,PRICE!$A$5:$K$61,9,0),IF(AND(D17&gt;=21001,D17&lt;=24000),VLOOKUP(B17,PRICE!$A$5:$K$61,9,0),IF(AND(D17&gt;=28001,D17&lt;=32000),VLOOKUP(B17,PRICE!$A$5:$K$61,9,0),"Fuera de Rango")))))))))))))))))))))))))))))))))))))))))))))))))))))))))))))))</f>
        <v>41.800220653255202</v>
      </c>
      <c r="D17" s="6">
        <v>7545</v>
      </c>
      <c r="E17" s="7">
        <f t="shared" si="0"/>
        <v>3</v>
      </c>
      <c r="F17" s="33">
        <f>IFERROR(VLOOKUP(B17,PRICE!$A$5:$K$61,E17,0),"Fuera de rango")</f>
        <v>41.800220653255202</v>
      </c>
      <c r="G17" s="33">
        <f>IFERROR(VLOOKUP(B17,PRICE!$A$5:$K$61,VLOOKUP(D17,$J$2:$L$9,3,TRUE),FALSE),"Fuera de rango")</f>
        <v>41.800220653255202</v>
      </c>
      <c r="H17" s="33"/>
      <c r="I17" s="33"/>
    </row>
    <row r="18" spans="1:9">
      <c r="A18" s="5" t="s">
        <v>25</v>
      </c>
      <c r="B18" s="5" t="s">
        <v>13</v>
      </c>
      <c r="C18" s="9">
        <f>IF(AND(D18&gt;=0,D18&lt;=400),VLOOKUP(B18,PRICE!$A$5:$K$61,2,0),IF(AND(D18&gt;=0,D18&lt;=600),VLOOKUP(B18,PRICE!$A$5:$K$61,2,0),IF(AND(D18&gt;=0,D18&lt;=1000),VLOOKUP(B18,PRICE!$A$5:$K$61,2,0),IF(AND(D18&gt;=0,D18&lt;=1200),VLOOKUP(B18,PRICE!$A$5:$K$61,2,0),IF(AND(D18&gt;=0,D18&lt;=1950),VLOOKUP(B18,PRICE!$A$5:$K$61,2,0),IF(AND(D18&gt;=0,D18&lt;=2000),VLOOKUP(B18,PRICE!$A$5:$K$61,2,0),IF(AND(D18&gt;=0,D18&lt;=4000),VLOOKUP(B18,PRICE!$A$5:$K$61,2,0),IF(AND(D18&gt;=401,D18&lt;=800),VLOOKUP(B18,PRICE!$A$5:$K$61,3,0),IF(AND(D18&gt;=601,D18&lt;=1200),VLOOKUP(B18,PRICE!$A$5:$K$61,3,0),IF(AND(D18&gt;=1001,D18&lt;=2000),VLOOKUP(B18,PRICE!$A$5:$K$61,3,0),IF(AND(D18&gt;=1201,D18&lt;=2400),VLOOKUP(B18,PRICE!$A$5:$K$61,3,0),IF(AND(D18&gt;=1951,D18&lt;=3900),VLOOKUP(B18,PRICE!$A$5:$K$61,3,0),IF(AND(D18&gt;=2001,D18&lt;=4000),VLOOKUP(B18,PRICE!$A$5:$K$61,3,0),IF(AND(D18&gt;=3001,D18&lt;=6000),VLOOKUP(B18,PRICE!$A$5:$K$61,3,0),IF(AND(D18&gt;=4001,D18&lt;=8000),VLOOKUP(B18,PRICE!$A$5:$K$61,3,0),IF(AND(D18&gt;=801,D18&lt;=1200),VLOOKUP(B18,PRICE!$A$5:$K$61,4,0),IF(AND(D18&gt;=1201,D18&lt;=1800),VLOOKUP(B18,PRICE!$A$5:$K$61,4,0),IF(AND(D18&gt;=2001,D18&lt;=3000),VLOOKUP(B18,PRICE!$A$5:$K$61,4,0),IF(AND(D18&gt;=2401,D18&lt;=3600),VLOOKUP(B18,PRICE!$A$5:$K$61,4,0),IF(AND(D18&gt;=3901,D18&lt;=5850),VLOOKUP(B18,PRICE!$A$5:$K$61,4,0),IF(AND(D18&gt;=4001,D18&lt;=6000),VLOOKUP(B18,PRICE!$A$5:$K$61,4,0),IF(AND(D18&gt;=6001,D18&lt;=9000),VLOOKUP(B18,PRICE!$A$5:$K$61,4,0),IF(AND(D18&gt;=8001,D18&lt;=12000),VLOOKUP(B18,PRICE!$A$5:$K$61,4,0),IF(AND(D18&gt;=1201,D18&lt;=1600),VLOOKUP(B18,PRICE!$A$5:$K$61,5,0),IF(AND(D18&gt;=1801,D18&lt;=2400),VLOOKUP(B18,PRICE!$A$5:$K$61,5,0),IF(AND(D18&gt;=3001,D18&lt;=4000),VLOOKUP(B18,PRICE!$A$5:$K$61,5,0),IF(AND(D18&gt;=3601,D18&lt;=4800),VLOOKUP(B18,PRICE!$A$5:$K$61,5,0),IF(AND(D18&gt;=5851,D18&lt;=7800),VLOOKUP(B18,PRICE!$A$5:$K$61,5,0),IF(AND(D18&gt;=6001,D18&lt;=8000),VLOOKUP(B18,PRICE!$A$5:$K$61,5,0),IF(AND(D18&gt;=9001,D18&lt;=12000),VLOOKUP(B18,PRICE!$A$5:$K$61,5,0),IF(AND(D18&gt;=12001,D18&lt;=16000),VLOOKUP(B18,PRICE!$A$5:$K$61,5,0),IF(AND(D18&gt;=1601,D18&lt;=2000),VLOOKUP(B18,PRICE!$A$5:$K$61,6,0),IF(AND(D18&gt;=2401,D18&lt;=3000),VLOOKUP(B18,PRICE!$A$5:$K$61,6,0),IF(AND(D18&gt;=4001,D18&lt;=5000),VLOOKUP(B18,PRICE!$A$5:$K$61,6,0),IF(AND(D18&gt;=4801,D18&lt;=6000),VLOOKUP(B18,PRICE!$A$5:$K$61,6,0),IF(AND(D18&gt;=7801,D18&lt;=9750),VLOOKUP(B18,PRICE!$A$5:$K$61,6,0),IF(AND(D18&gt;=8001,D18&lt;=10000),VLOOKUP(B18,PRICE!$A$5:$K$61,6,0),IF(AND(D18&gt;=12001,D18&lt;=15000),VLOOKUP(B18,PRICE!$A$5:$K$61,6,0),IF(AND(D18&gt;=16001,D18&lt;=20000),VLOOKUP(B18,PRICE!$A$5:$K$61,6,0),IF(AND(D18&gt;=2001,D18&lt;=2400),VLOOKUP(B18,PRICE!$A$5:$K$61,7,0),IF(AND(D18&gt;=3001,D18&lt;=3600),VLOOKUP(B18,PRICE!$A$5:$K$61,7,0),IF(AND(D18&gt;=5001,D18&lt;=6000),VLOOKUP(B18,PRICE!$A$5:$K$61,7,0),IF(AND(D18&gt;=6001,D18&lt;=7200),VLOOKUP(B18,PRICE!$A$5:$K$61,7,0),IF(AND(D18&gt;=9751,D18&lt;=11700),VLOOKUP(B18,PRICE!$A$5:$K$61,7,0),IF(AND(D18&gt;=10001,D18&lt;=12000),VLOOKUP(B18,PRICE!$A$5:$K$61,7,0),IF(AND(D18&gt;=15001,D18&lt;=18000),VLOOKUP(B18,PRICE!$A$5:$K$61,7,0),IF(AND(D18&gt;=20001,D18&lt;=24000),VLOOKUP(B18,PRICE!$A$5:$K$61,7,0),IF(AND(D18&gt;=2401,D18&lt;=2800),VLOOKUP(B18,PRICE!$A$5:$K$61,8,0),IF(AND(D18&gt;=3601,D18&lt;=4200),VLOOKUP(B18,PRICE!$A$5:$K$61,8,0),IF(AND(D18&gt;=6001,D18&lt;=7000),VLOOKUP(B18,PRICE!$A$5:$K$61,8,0),IF(AND(D18&gt;=7201,D18&lt;=8400),VLOOKUP(B18,PRICE!$A$5:$K$61,8,0),IF(AND(D18&gt;=11701,D18&lt;=13650),VLOOKUP(B18,PRICE!$A$5:$K$61,8,0),IF(AND(D18&gt;=12001,D18&lt;=14000),VLOOKUP(B18,PRICE!$A$5:$K$61,8,0),IF(AND(D18&gt;=18001,D18&lt;=21000),VLOOKUP(B18,PRICE!$A$5:$K$61,8,0),IF(AND(D18&gt;=24001,D18&lt;=28000),VLOOKUP(B18,PRICE!$A$5:$K$61,8,0),IF(AND(D18&gt;=2801,D18&lt;=3200),VLOOKUP(B18,PRICE!$A$5:$K$61,9,0),IF(AND(D18&gt;=4201,D18&lt;=4800),VLOOKUP(B18,PRICE!$A$5:$K$61,9,0),IF(AND(D18&gt;=7001,D18&lt;=8000),VLOOKUP(B18,PRICE!$A$5:$K$61,9,0),IF(AND(D18&gt;=8401,D18&lt;=9600),VLOOKUP(B18,PRICE!$A$5:$K$61,9,0),IF(AND(D18&gt;=13651,D18&lt;=15600),VLOOKUP(B18,PRICE!$A$5:$K$61,9,0),IF(AND(D18&gt;=14001,D18&lt;=16000),VLOOKUP(B18,PRICE!$A$5:$K$61,9,0),IF(AND(D18&gt;=21001,D18&lt;=24000),VLOOKUP(B18,PRICE!$A$5:$K$61,9,0),IF(AND(D18&gt;=28001,D18&lt;=32000),VLOOKUP(B18,PRICE!$A$5:$K$61,9,0),"Fuera de Rango")))))))))))))))))))))))))))))))))))))))))))))))))))))))))))))))</f>
        <v>41.800220653255202</v>
      </c>
      <c r="D18" s="6">
        <v>7701</v>
      </c>
      <c r="E18" s="7">
        <f t="shared" si="0"/>
        <v>3</v>
      </c>
      <c r="F18" s="33">
        <f>IFERROR(VLOOKUP(B18,PRICE!$A$5:$K$61,E18,0),"Fuera de rango")</f>
        <v>41.800220653255202</v>
      </c>
      <c r="G18" s="33">
        <f>IFERROR(VLOOKUP(B18,PRICE!$A$5:$K$61,VLOOKUP(D18,$J$2:$L$9,3,TRUE),FALSE),"Fuera de rango")</f>
        <v>41.800220653255202</v>
      </c>
      <c r="H18" s="33"/>
      <c r="I18" s="33"/>
    </row>
    <row r="19" spans="1:9">
      <c r="A19" s="5" t="s">
        <v>26</v>
      </c>
      <c r="B19" s="5" t="s">
        <v>22</v>
      </c>
      <c r="C19" s="9">
        <f>IF(AND(D19&gt;=0,D19&lt;=400),VLOOKUP(B19,PRICE!$A$5:$K$61,2,0),IF(AND(D19&gt;=0,D19&lt;=600),VLOOKUP(B19,PRICE!$A$5:$K$61,2,0),IF(AND(D19&gt;=0,D19&lt;=1000),VLOOKUP(B19,PRICE!$A$5:$K$61,2,0),IF(AND(D19&gt;=0,D19&lt;=1200),VLOOKUP(B19,PRICE!$A$5:$K$61,2,0),IF(AND(D19&gt;=0,D19&lt;=1950),VLOOKUP(B19,PRICE!$A$5:$K$61,2,0),IF(AND(D19&gt;=0,D19&lt;=2000),VLOOKUP(B19,PRICE!$A$5:$K$61,2,0),IF(AND(D19&gt;=0,D19&lt;=4000),VLOOKUP(B19,PRICE!$A$5:$K$61,2,0),IF(AND(D19&gt;=401,D19&lt;=800),VLOOKUP(B19,PRICE!$A$5:$K$61,3,0),IF(AND(D19&gt;=601,D19&lt;=1200),VLOOKUP(B19,PRICE!$A$5:$K$61,3,0),IF(AND(D19&gt;=1001,D19&lt;=2000),VLOOKUP(B19,PRICE!$A$5:$K$61,3,0),IF(AND(D19&gt;=1201,D19&lt;=2400),VLOOKUP(B19,PRICE!$A$5:$K$61,3,0),IF(AND(D19&gt;=1951,D19&lt;=3900),VLOOKUP(B19,PRICE!$A$5:$K$61,3,0),IF(AND(D19&gt;=2001,D19&lt;=4000),VLOOKUP(B19,PRICE!$A$5:$K$61,3,0),IF(AND(D19&gt;=3001,D19&lt;=6000),VLOOKUP(B19,PRICE!$A$5:$K$61,3,0),IF(AND(D19&gt;=4001,D19&lt;=8000),VLOOKUP(B19,PRICE!$A$5:$K$61,3,0),IF(AND(D19&gt;=801,D19&lt;=1200),VLOOKUP(B19,PRICE!$A$5:$K$61,4,0),IF(AND(D19&gt;=1201,D19&lt;=1800),VLOOKUP(B19,PRICE!$A$5:$K$61,4,0),IF(AND(D19&gt;=2001,D19&lt;=3000),VLOOKUP(B19,PRICE!$A$5:$K$61,4,0),IF(AND(D19&gt;=2401,D19&lt;=3600),VLOOKUP(B19,PRICE!$A$5:$K$61,4,0),IF(AND(D19&gt;=3901,D19&lt;=5850),VLOOKUP(B19,PRICE!$A$5:$K$61,4,0),IF(AND(D19&gt;=4001,D19&lt;=6000),VLOOKUP(B19,PRICE!$A$5:$K$61,4,0),IF(AND(D19&gt;=6001,D19&lt;=9000),VLOOKUP(B19,PRICE!$A$5:$K$61,4,0),IF(AND(D19&gt;=8001,D19&lt;=12000),VLOOKUP(B19,PRICE!$A$5:$K$61,4,0),IF(AND(D19&gt;=1201,D19&lt;=1600),VLOOKUP(B19,PRICE!$A$5:$K$61,5,0),IF(AND(D19&gt;=1801,D19&lt;=2400),VLOOKUP(B19,PRICE!$A$5:$K$61,5,0),IF(AND(D19&gt;=3001,D19&lt;=4000),VLOOKUP(B19,PRICE!$A$5:$K$61,5,0),IF(AND(D19&gt;=3601,D19&lt;=4800),VLOOKUP(B19,PRICE!$A$5:$K$61,5,0),IF(AND(D19&gt;=5851,D19&lt;=7800),VLOOKUP(B19,PRICE!$A$5:$K$61,5,0),IF(AND(D19&gt;=6001,D19&lt;=8000),VLOOKUP(B19,PRICE!$A$5:$K$61,5,0),IF(AND(D19&gt;=9001,D19&lt;=12000),VLOOKUP(B19,PRICE!$A$5:$K$61,5,0),IF(AND(D19&gt;=12001,D19&lt;=16000),VLOOKUP(B19,PRICE!$A$5:$K$61,5,0),IF(AND(D19&gt;=1601,D19&lt;=2000),VLOOKUP(B19,PRICE!$A$5:$K$61,6,0),IF(AND(D19&gt;=2401,D19&lt;=3000),VLOOKUP(B19,PRICE!$A$5:$K$61,6,0),IF(AND(D19&gt;=4001,D19&lt;=5000),VLOOKUP(B19,PRICE!$A$5:$K$61,6,0),IF(AND(D19&gt;=4801,D19&lt;=6000),VLOOKUP(B19,PRICE!$A$5:$K$61,6,0),IF(AND(D19&gt;=7801,D19&lt;=9750),VLOOKUP(B19,PRICE!$A$5:$K$61,6,0),IF(AND(D19&gt;=8001,D19&lt;=10000),VLOOKUP(B19,PRICE!$A$5:$K$61,6,0),IF(AND(D19&gt;=12001,D19&lt;=15000),VLOOKUP(B19,PRICE!$A$5:$K$61,6,0),IF(AND(D19&gt;=16001,D19&lt;=20000),VLOOKUP(B19,PRICE!$A$5:$K$61,6,0),IF(AND(D19&gt;=2001,D19&lt;=2400),VLOOKUP(B19,PRICE!$A$5:$K$61,7,0),IF(AND(D19&gt;=3001,D19&lt;=3600),VLOOKUP(B19,PRICE!$A$5:$K$61,7,0),IF(AND(D19&gt;=5001,D19&lt;=6000),VLOOKUP(B19,PRICE!$A$5:$K$61,7,0),IF(AND(D19&gt;=6001,D19&lt;=7200),VLOOKUP(B19,PRICE!$A$5:$K$61,7,0),IF(AND(D19&gt;=9751,D19&lt;=11700),VLOOKUP(B19,PRICE!$A$5:$K$61,7,0),IF(AND(D19&gt;=10001,D19&lt;=12000),VLOOKUP(B19,PRICE!$A$5:$K$61,7,0),IF(AND(D19&gt;=15001,D19&lt;=18000),VLOOKUP(B19,PRICE!$A$5:$K$61,7,0),IF(AND(D19&gt;=20001,D19&lt;=24000),VLOOKUP(B19,PRICE!$A$5:$K$61,7,0),IF(AND(D19&gt;=2401,D19&lt;=2800),VLOOKUP(B19,PRICE!$A$5:$K$61,8,0),IF(AND(D19&gt;=3601,D19&lt;=4200),VLOOKUP(B19,PRICE!$A$5:$K$61,8,0),IF(AND(D19&gt;=6001,D19&lt;=7000),VLOOKUP(B19,PRICE!$A$5:$K$61,8,0),IF(AND(D19&gt;=7201,D19&lt;=8400),VLOOKUP(B19,PRICE!$A$5:$K$61,8,0),IF(AND(D19&gt;=11701,D19&lt;=13650),VLOOKUP(B19,PRICE!$A$5:$K$61,8,0),IF(AND(D19&gt;=12001,D19&lt;=14000),VLOOKUP(B19,PRICE!$A$5:$K$61,8,0),IF(AND(D19&gt;=18001,D19&lt;=21000),VLOOKUP(B19,PRICE!$A$5:$K$61,8,0),IF(AND(D19&gt;=24001,D19&lt;=28000),VLOOKUP(B19,PRICE!$A$5:$K$61,8,0),IF(AND(D19&gt;=2801,D19&lt;=3200),VLOOKUP(B19,PRICE!$A$5:$K$61,9,0),IF(AND(D19&gt;=4201,D19&lt;=4800),VLOOKUP(B19,PRICE!$A$5:$K$61,9,0),IF(AND(D19&gt;=7001,D19&lt;=8000),VLOOKUP(B19,PRICE!$A$5:$K$61,9,0),IF(AND(D19&gt;=8401,D19&lt;=9600),VLOOKUP(B19,PRICE!$A$5:$K$61,9,0),IF(AND(D19&gt;=13651,D19&lt;=15600),VLOOKUP(B19,PRICE!$A$5:$K$61,9,0),IF(AND(D19&gt;=14001,D19&lt;=16000),VLOOKUP(B19,PRICE!$A$5:$K$61,9,0),IF(AND(D19&gt;=21001,D19&lt;=24000),VLOOKUP(B19,PRICE!$A$5:$K$61,9,0),IF(AND(D19&gt;=28001,D19&lt;=32000),VLOOKUP(B19,PRICE!$A$5:$K$61,9,0),"Fuera de Rango")))))))))))))))))))))))))))))))))))))))))))))))))))))))))))))))</f>
        <v>34.4378111785961</v>
      </c>
      <c r="D19" s="6">
        <v>9957</v>
      </c>
      <c r="E19" s="7">
        <f t="shared" si="0"/>
        <v>4</v>
      </c>
      <c r="F19" s="33">
        <f>IFERROR(VLOOKUP(B19,PRICE!$A$5:$K$61,E19,0),"Fuera de rango")</f>
        <v>34.4378111785961</v>
      </c>
      <c r="G19" s="33">
        <f>IFERROR(VLOOKUP(B19,PRICE!$A$5:$K$61,VLOOKUP(D19,$J$2:$L$9,3,TRUE),FALSE),"Fuera de rango")</f>
        <v>34.4378111785961</v>
      </c>
      <c r="H19" s="33"/>
      <c r="I19" s="33"/>
    </row>
    <row r="20" spans="1:9">
      <c r="A20" s="5" t="s">
        <v>27</v>
      </c>
      <c r="B20" s="5" t="s">
        <v>22</v>
      </c>
      <c r="C20" s="9">
        <f>IF(AND(D20&gt;=0,D20&lt;=400),VLOOKUP(B20,PRICE!$A$5:$K$61,2,0),IF(AND(D20&gt;=0,D20&lt;=600),VLOOKUP(B20,PRICE!$A$5:$K$61,2,0),IF(AND(D20&gt;=0,D20&lt;=1000),VLOOKUP(B20,PRICE!$A$5:$K$61,2,0),IF(AND(D20&gt;=0,D20&lt;=1200),VLOOKUP(B20,PRICE!$A$5:$K$61,2,0),IF(AND(D20&gt;=0,D20&lt;=1950),VLOOKUP(B20,PRICE!$A$5:$K$61,2,0),IF(AND(D20&gt;=0,D20&lt;=2000),VLOOKUP(B20,PRICE!$A$5:$K$61,2,0),IF(AND(D20&gt;=0,D20&lt;=4000),VLOOKUP(B20,PRICE!$A$5:$K$61,2,0),IF(AND(D20&gt;=401,D20&lt;=800),VLOOKUP(B20,PRICE!$A$5:$K$61,3,0),IF(AND(D20&gt;=601,D20&lt;=1200),VLOOKUP(B20,PRICE!$A$5:$K$61,3,0),IF(AND(D20&gt;=1001,D20&lt;=2000),VLOOKUP(B20,PRICE!$A$5:$K$61,3,0),IF(AND(D20&gt;=1201,D20&lt;=2400),VLOOKUP(B20,PRICE!$A$5:$K$61,3,0),IF(AND(D20&gt;=1951,D20&lt;=3900),VLOOKUP(B20,PRICE!$A$5:$K$61,3,0),IF(AND(D20&gt;=2001,D20&lt;=4000),VLOOKUP(B20,PRICE!$A$5:$K$61,3,0),IF(AND(D20&gt;=3001,D20&lt;=6000),VLOOKUP(B20,PRICE!$A$5:$K$61,3,0),IF(AND(D20&gt;=4001,D20&lt;=8000),VLOOKUP(B20,PRICE!$A$5:$K$61,3,0),IF(AND(D20&gt;=801,D20&lt;=1200),VLOOKUP(B20,PRICE!$A$5:$K$61,4,0),IF(AND(D20&gt;=1201,D20&lt;=1800),VLOOKUP(B20,PRICE!$A$5:$K$61,4,0),IF(AND(D20&gt;=2001,D20&lt;=3000),VLOOKUP(B20,PRICE!$A$5:$K$61,4,0),IF(AND(D20&gt;=2401,D20&lt;=3600),VLOOKUP(B20,PRICE!$A$5:$K$61,4,0),IF(AND(D20&gt;=3901,D20&lt;=5850),VLOOKUP(B20,PRICE!$A$5:$K$61,4,0),IF(AND(D20&gt;=4001,D20&lt;=6000),VLOOKUP(B20,PRICE!$A$5:$K$61,4,0),IF(AND(D20&gt;=6001,D20&lt;=9000),VLOOKUP(B20,PRICE!$A$5:$K$61,4,0),IF(AND(D20&gt;=8001,D20&lt;=12000),VLOOKUP(B20,PRICE!$A$5:$K$61,4,0),IF(AND(D20&gt;=1201,D20&lt;=1600),VLOOKUP(B20,PRICE!$A$5:$K$61,5,0),IF(AND(D20&gt;=1801,D20&lt;=2400),VLOOKUP(B20,PRICE!$A$5:$K$61,5,0),IF(AND(D20&gt;=3001,D20&lt;=4000),VLOOKUP(B20,PRICE!$A$5:$K$61,5,0),IF(AND(D20&gt;=3601,D20&lt;=4800),VLOOKUP(B20,PRICE!$A$5:$K$61,5,0),IF(AND(D20&gt;=5851,D20&lt;=7800),VLOOKUP(B20,PRICE!$A$5:$K$61,5,0),IF(AND(D20&gt;=6001,D20&lt;=8000),VLOOKUP(B20,PRICE!$A$5:$K$61,5,0),IF(AND(D20&gt;=9001,D20&lt;=12000),VLOOKUP(B20,PRICE!$A$5:$K$61,5,0),IF(AND(D20&gt;=12001,D20&lt;=16000),VLOOKUP(B20,PRICE!$A$5:$K$61,5,0),IF(AND(D20&gt;=1601,D20&lt;=2000),VLOOKUP(B20,PRICE!$A$5:$K$61,6,0),IF(AND(D20&gt;=2401,D20&lt;=3000),VLOOKUP(B20,PRICE!$A$5:$K$61,6,0),IF(AND(D20&gt;=4001,D20&lt;=5000),VLOOKUP(B20,PRICE!$A$5:$K$61,6,0),IF(AND(D20&gt;=4801,D20&lt;=6000),VLOOKUP(B20,PRICE!$A$5:$K$61,6,0),IF(AND(D20&gt;=7801,D20&lt;=9750),VLOOKUP(B20,PRICE!$A$5:$K$61,6,0),IF(AND(D20&gt;=8001,D20&lt;=10000),VLOOKUP(B20,PRICE!$A$5:$K$61,6,0),IF(AND(D20&gt;=12001,D20&lt;=15000),VLOOKUP(B20,PRICE!$A$5:$K$61,6,0),IF(AND(D20&gt;=16001,D20&lt;=20000),VLOOKUP(B20,PRICE!$A$5:$K$61,6,0),IF(AND(D20&gt;=2001,D20&lt;=2400),VLOOKUP(B20,PRICE!$A$5:$K$61,7,0),IF(AND(D20&gt;=3001,D20&lt;=3600),VLOOKUP(B20,PRICE!$A$5:$K$61,7,0),IF(AND(D20&gt;=5001,D20&lt;=6000),VLOOKUP(B20,PRICE!$A$5:$K$61,7,0),IF(AND(D20&gt;=6001,D20&lt;=7200),VLOOKUP(B20,PRICE!$A$5:$K$61,7,0),IF(AND(D20&gt;=9751,D20&lt;=11700),VLOOKUP(B20,PRICE!$A$5:$K$61,7,0),IF(AND(D20&gt;=10001,D20&lt;=12000),VLOOKUP(B20,PRICE!$A$5:$K$61,7,0),IF(AND(D20&gt;=15001,D20&lt;=18000),VLOOKUP(B20,PRICE!$A$5:$K$61,7,0),IF(AND(D20&gt;=20001,D20&lt;=24000),VLOOKUP(B20,PRICE!$A$5:$K$61,7,0),IF(AND(D20&gt;=2401,D20&lt;=2800),VLOOKUP(B20,PRICE!$A$5:$K$61,8,0),IF(AND(D20&gt;=3601,D20&lt;=4200),VLOOKUP(B20,PRICE!$A$5:$K$61,8,0),IF(AND(D20&gt;=6001,D20&lt;=7000),VLOOKUP(B20,PRICE!$A$5:$K$61,8,0),IF(AND(D20&gt;=7201,D20&lt;=8400),VLOOKUP(B20,PRICE!$A$5:$K$61,8,0),IF(AND(D20&gt;=11701,D20&lt;=13650),VLOOKUP(B20,PRICE!$A$5:$K$61,8,0),IF(AND(D20&gt;=12001,D20&lt;=14000),VLOOKUP(B20,PRICE!$A$5:$K$61,8,0),IF(AND(D20&gt;=18001,D20&lt;=21000),VLOOKUP(B20,PRICE!$A$5:$K$61,8,0),IF(AND(D20&gt;=24001,D20&lt;=28000),VLOOKUP(B20,PRICE!$A$5:$K$61,8,0),IF(AND(D20&gt;=2801,D20&lt;=3200),VLOOKUP(B20,PRICE!$A$5:$K$61,9,0),IF(AND(D20&gt;=4201,D20&lt;=4800),VLOOKUP(B20,PRICE!$A$5:$K$61,9,0),IF(AND(D20&gt;=7001,D20&lt;=8000),VLOOKUP(B20,PRICE!$A$5:$K$61,9,0),IF(AND(D20&gt;=8401,D20&lt;=9600),VLOOKUP(B20,PRICE!$A$5:$K$61,9,0),IF(AND(D20&gt;=13651,D20&lt;=15600),VLOOKUP(B20,PRICE!$A$5:$K$61,9,0),IF(AND(D20&gt;=14001,D20&lt;=16000),VLOOKUP(B20,PRICE!$A$5:$K$61,9,0),IF(AND(D20&gt;=21001,D20&lt;=24000),VLOOKUP(B20,PRICE!$A$5:$K$61,9,0),IF(AND(D20&gt;=28001,D20&lt;=32000),VLOOKUP(B20,PRICE!$A$5:$K$61,9,0),"Fuera de Rango")))))))))))))))))))))))))))))))))))))))))))))))))))))))))))))))</f>
        <v>27.134401175657601</v>
      </c>
      <c r="D20" s="6">
        <v>5312</v>
      </c>
      <c r="E20" s="7">
        <f t="shared" si="0"/>
        <v>3</v>
      </c>
      <c r="F20" s="33">
        <f>IFERROR(VLOOKUP(B20,PRICE!$A$5:$K$61,E20,0),"Fuera de rango")</f>
        <v>27.134401175657601</v>
      </c>
      <c r="G20" s="33">
        <f>IFERROR(VLOOKUP(B20,PRICE!$A$5:$K$61,VLOOKUP(D20,$J$2:$L$9,3,TRUE),FALSE),"Fuera de rango")</f>
        <v>27.134401175657601</v>
      </c>
      <c r="H20" s="33"/>
      <c r="I20" s="33"/>
    </row>
    <row r="21" spans="1:9">
      <c r="A21" s="5" t="s">
        <v>28</v>
      </c>
      <c r="B21" s="5" t="s">
        <v>14</v>
      </c>
      <c r="C21" s="9">
        <f>IF(AND(D21&gt;=0,D21&lt;=400),VLOOKUP(B21,PRICE!$A$5:$K$61,2,0),IF(AND(D21&gt;=0,D21&lt;=600),VLOOKUP(B21,PRICE!$A$5:$K$61,2,0),IF(AND(D21&gt;=0,D21&lt;=1000),VLOOKUP(B21,PRICE!$A$5:$K$61,2,0),IF(AND(D21&gt;=0,D21&lt;=1200),VLOOKUP(B21,PRICE!$A$5:$K$61,2,0),IF(AND(D21&gt;=0,D21&lt;=1950),VLOOKUP(B21,PRICE!$A$5:$K$61,2,0),IF(AND(D21&gt;=0,D21&lt;=2000),VLOOKUP(B21,PRICE!$A$5:$K$61,2,0),IF(AND(D21&gt;=0,D21&lt;=4000),VLOOKUP(B21,PRICE!$A$5:$K$61,2,0),IF(AND(D21&gt;=401,D21&lt;=800),VLOOKUP(B21,PRICE!$A$5:$K$61,3,0),IF(AND(D21&gt;=601,D21&lt;=1200),VLOOKUP(B21,PRICE!$A$5:$K$61,3,0),IF(AND(D21&gt;=1001,D21&lt;=2000),VLOOKUP(B21,PRICE!$A$5:$K$61,3,0),IF(AND(D21&gt;=1201,D21&lt;=2400),VLOOKUP(B21,PRICE!$A$5:$K$61,3,0),IF(AND(D21&gt;=1951,D21&lt;=3900),VLOOKUP(B21,PRICE!$A$5:$K$61,3,0),IF(AND(D21&gt;=2001,D21&lt;=4000),VLOOKUP(B21,PRICE!$A$5:$K$61,3,0),IF(AND(D21&gt;=3001,D21&lt;=6000),VLOOKUP(B21,PRICE!$A$5:$K$61,3,0),IF(AND(D21&gt;=4001,D21&lt;=8000),VLOOKUP(B21,PRICE!$A$5:$K$61,3,0),IF(AND(D21&gt;=801,D21&lt;=1200),VLOOKUP(B21,PRICE!$A$5:$K$61,4,0),IF(AND(D21&gt;=1201,D21&lt;=1800),VLOOKUP(B21,PRICE!$A$5:$K$61,4,0),IF(AND(D21&gt;=2001,D21&lt;=3000),VLOOKUP(B21,PRICE!$A$5:$K$61,4,0),IF(AND(D21&gt;=2401,D21&lt;=3600),VLOOKUP(B21,PRICE!$A$5:$K$61,4,0),IF(AND(D21&gt;=3901,D21&lt;=5850),VLOOKUP(B21,PRICE!$A$5:$K$61,4,0),IF(AND(D21&gt;=4001,D21&lt;=6000),VLOOKUP(B21,PRICE!$A$5:$K$61,4,0),IF(AND(D21&gt;=6001,D21&lt;=9000),VLOOKUP(B21,PRICE!$A$5:$K$61,4,0),IF(AND(D21&gt;=8001,D21&lt;=12000),VLOOKUP(B21,PRICE!$A$5:$K$61,4,0),IF(AND(D21&gt;=1201,D21&lt;=1600),VLOOKUP(B21,PRICE!$A$5:$K$61,5,0),IF(AND(D21&gt;=1801,D21&lt;=2400),VLOOKUP(B21,PRICE!$A$5:$K$61,5,0),IF(AND(D21&gt;=3001,D21&lt;=4000),VLOOKUP(B21,PRICE!$A$5:$K$61,5,0),IF(AND(D21&gt;=3601,D21&lt;=4800),VLOOKUP(B21,PRICE!$A$5:$K$61,5,0),IF(AND(D21&gt;=5851,D21&lt;=7800),VLOOKUP(B21,PRICE!$A$5:$K$61,5,0),IF(AND(D21&gt;=6001,D21&lt;=8000),VLOOKUP(B21,PRICE!$A$5:$K$61,5,0),IF(AND(D21&gt;=9001,D21&lt;=12000),VLOOKUP(B21,PRICE!$A$5:$K$61,5,0),IF(AND(D21&gt;=12001,D21&lt;=16000),VLOOKUP(B21,PRICE!$A$5:$K$61,5,0),IF(AND(D21&gt;=1601,D21&lt;=2000),VLOOKUP(B21,PRICE!$A$5:$K$61,6,0),IF(AND(D21&gt;=2401,D21&lt;=3000),VLOOKUP(B21,PRICE!$A$5:$K$61,6,0),IF(AND(D21&gt;=4001,D21&lt;=5000),VLOOKUP(B21,PRICE!$A$5:$K$61,6,0),IF(AND(D21&gt;=4801,D21&lt;=6000),VLOOKUP(B21,PRICE!$A$5:$K$61,6,0),IF(AND(D21&gt;=7801,D21&lt;=9750),VLOOKUP(B21,PRICE!$A$5:$K$61,6,0),IF(AND(D21&gt;=8001,D21&lt;=10000),VLOOKUP(B21,PRICE!$A$5:$K$61,6,0),IF(AND(D21&gt;=12001,D21&lt;=15000),VLOOKUP(B21,PRICE!$A$5:$K$61,6,0),IF(AND(D21&gt;=16001,D21&lt;=20000),VLOOKUP(B21,PRICE!$A$5:$K$61,6,0),IF(AND(D21&gt;=2001,D21&lt;=2400),VLOOKUP(B21,PRICE!$A$5:$K$61,7,0),IF(AND(D21&gt;=3001,D21&lt;=3600),VLOOKUP(B21,PRICE!$A$5:$K$61,7,0),IF(AND(D21&gt;=5001,D21&lt;=6000),VLOOKUP(B21,PRICE!$A$5:$K$61,7,0),IF(AND(D21&gt;=6001,D21&lt;=7200),VLOOKUP(B21,PRICE!$A$5:$K$61,7,0),IF(AND(D21&gt;=9751,D21&lt;=11700),VLOOKUP(B21,PRICE!$A$5:$K$61,7,0),IF(AND(D21&gt;=10001,D21&lt;=12000),VLOOKUP(B21,PRICE!$A$5:$K$61,7,0),IF(AND(D21&gt;=15001,D21&lt;=18000),VLOOKUP(B21,PRICE!$A$5:$K$61,7,0),IF(AND(D21&gt;=20001,D21&lt;=24000),VLOOKUP(B21,PRICE!$A$5:$K$61,7,0),IF(AND(D21&gt;=2401,D21&lt;=2800),VLOOKUP(B21,PRICE!$A$5:$K$61,8,0),IF(AND(D21&gt;=3601,D21&lt;=4200),VLOOKUP(B21,PRICE!$A$5:$K$61,8,0),IF(AND(D21&gt;=6001,D21&lt;=7000),VLOOKUP(B21,PRICE!$A$5:$K$61,8,0),IF(AND(D21&gt;=7201,D21&lt;=8400),VLOOKUP(B21,PRICE!$A$5:$K$61,8,0),IF(AND(D21&gt;=11701,D21&lt;=13650),VLOOKUP(B21,PRICE!$A$5:$K$61,8,0),IF(AND(D21&gt;=12001,D21&lt;=14000),VLOOKUP(B21,PRICE!$A$5:$K$61,8,0),IF(AND(D21&gt;=18001,D21&lt;=21000),VLOOKUP(B21,PRICE!$A$5:$K$61,8,0),IF(AND(D21&gt;=24001,D21&lt;=28000),VLOOKUP(B21,PRICE!$A$5:$K$61,8,0),IF(AND(D21&gt;=2801,D21&lt;=3200),VLOOKUP(B21,PRICE!$A$5:$K$61,9,0),IF(AND(D21&gt;=4201,D21&lt;=4800),VLOOKUP(B21,PRICE!$A$5:$K$61,9,0),IF(AND(D21&gt;=7001,D21&lt;=8000),VLOOKUP(B21,PRICE!$A$5:$K$61,9,0),IF(AND(D21&gt;=8401,D21&lt;=9600),VLOOKUP(B21,PRICE!$A$5:$K$61,9,0),IF(AND(D21&gt;=13651,D21&lt;=15600),VLOOKUP(B21,PRICE!$A$5:$K$61,9,0),IF(AND(D21&gt;=14001,D21&lt;=16000),VLOOKUP(B21,PRICE!$A$5:$K$61,9,0),IF(AND(D21&gt;=21001,D21&lt;=24000),VLOOKUP(B21,PRICE!$A$5:$K$61,9,0),IF(AND(D21&gt;=28001,D21&lt;=32000),VLOOKUP(B21,PRICE!$A$5:$K$61,9,0),"Fuera de Rango")))))))))))))))))))))))))))))))))))))))))))))))))))))))))))))))</f>
        <v>55.111439057586203</v>
      </c>
      <c r="D21" s="6">
        <v>5666</v>
      </c>
      <c r="E21" s="7">
        <f t="shared" si="0"/>
        <v>3</v>
      </c>
      <c r="F21" s="33">
        <f>IFERROR(VLOOKUP(B21,PRICE!$A$5:$K$61,E21,0),"Fuera de rango")</f>
        <v>55.111439057586203</v>
      </c>
      <c r="G21" s="33">
        <f>IFERROR(VLOOKUP(B21,PRICE!$A$5:$K$61,VLOOKUP(D21,$J$2:$L$9,3,TRUE),FALSE),"Fuera de rango")</f>
        <v>55.111439057586203</v>
      </c>
      <c r="H21" s="33"/>
      <c r="I21" s="33"/>
    </row>
    <row r="22" spans="1:9">
      <c r="A22" s="5" t="s">
        <v>29</v>
      </c>
      <c r="B22" s="5" t="s">
        <v>16</v>
      </c>
      <c r="C22" s="9">
        <f>IF(AND(D22&gt;=0,D22&lt;=400),VLOOKUP(B22,PRICE!$A$5:$K$61,2,0),IF(AND(D22&gt;=0,D22&lt;=600),VLOOKUP(B22,PRICE!$A$5:$K$61,2,0),IF(AND(D22&gt;=0,D22&lt;=1000),VLOOKUP(B22,PRICE!$A$5:$K$61,2,0),IF(AND(D22&gt;=0,D22&lt;=1200),VLOOKUP(B22,PRICE!$A$5:$K$61,2,0),IF(AND(D22&gt;=0,D22&lt;=1950),VLOOKUP(B22,PRICE!$A$5:$K$61,2,0),IF(AND(D22&gt;=0,D22&lt;=2000),VLOOKUP(B22,PRICE!$A$5:$K$61,2,0),IF(AND(D22&gt;=0,D22&lt;=4000),VLOOKUP(B22,PRICE!$A$5:$K$61,2,0),IF(AND(D22&gt;=401,D22&lt;=800),VLOOKUP(B22,PRICE!$A$5:$K$61,3,0),IF(AND(D22&gt;=601,D22&lt;=1200),VLOOKUP(B22,PRICE!$A$5:$K$61,3,0),IF(AND(D22&gt;=1001,D22&lt;=2000),VLOOKUP(B22,PRICE!$A$5:$K$61,3,0),IF(AND(D22&gt;=1201,D22&lt;=2400),VLOOKUP(B22,PRICE!$A$5:$K$61,3,0),IF(AND(D22&gt;=1951,D22&lt;=3900),VLOOKUP(B22,PRICE!$A$5:$K$61,3,0),IF(AND(D22&gt;=2001,D22&lt;=4000),VLOOKUP(B22,PRICE!$A$5:$K$61,3,0),IF(AND(D22&gt;=3001,D22&lt;=6000),VLOOKUP(B22,PRICE!$A$5:$K$61,3,0),IF(AND(D22&gt;=4001,D22&lt;=8000),VLOOKUP(B22,PRICE!$A$5:$K$61,3,0),IF(AND(D22&gt;=801,D22&lt;=1200),VLOOKUP(B22,PRICE!$A$5:$K$61,4,0),IF(AND(D22&gt;=1201,D22&lt;=1800),VLOOKUP(B22,PRICE!$A$5:$K$61,4,0),IF(AND(D22&gt;=2001,D22&lt;=3000),VLOOKUP(B22,PRICE!$A$5:$K$61,4,0),IF(AND(D22&gt;=2401,D22&lt;=3600),VLOOKUP(B22,PRICE!$A$5:$K$61,4,0),IF(AND(D22&gt;=3901,D22&lt;=5850),VLOOKUP(B22,PRICE!$A$5:$K$61,4,0),IF(AND(D22&gt;=4001,D22&lt;=6000),VLOOKUP(B22,PRICE!$A$5:$K$61,4,0),IF(AND(D22&gt;=6001,D22&lt;=9000),VLOOKUP(B22,PRICE!$A$5:$K$61,4,0),IF(AND(D22&gt;=8001,D22&lt;=12000),VLOOKUP(B22,PRICE!$A$5:$K$61,4,0),IF(AND(D22&gt;=1201,D22&lt;=1600),VLOOKUP(B22,PRICE!$A$5:$K$61,5,0),IF(AND(D22&gt;=1801,D22&lt;=2400),VLOOKUP(B22,PRICE!$A$5:$K$61,5,0),IF(AND(D22&gt;=3001,D22&lt;=4000),VLOOKUP(B22,PRICE!$A$5:$K$61,5,0),IF(AND(D22&gt;=3601,D22&lt;=4800),VLOOKUP(B22,PRICE!$A$5:$K$61,5,0),IF(AND(D22&gt;=5851,D22&lt;=7800),VLOOKUP(B22,PRICE!$A$5:$K$61,5,0),IF(AND(D22&gt;=6001,D22&lt;=8000),VLOOKUP(B22,PRICE!$A$5:$K$61,5,0),IF(AND(D22&gt;=9001,D22&lt;=12000),VLOOKUP(B22,PRICE!$A$5:$K$61,5,0),IF(AND(D22&gt;=12001,D22&lt;=16000),VLOOKUP(B22,PRICE!$A$5:$K$61,5,0),IF(AND(D22&gt;=1601,D22&lt;=2000),VLOOKUP(B22,PRICE!$A$5:$K$61,6,0),IF(AND(D22&gt;=2401,D22&lt;=3000),VLOOKUP(B22,PRICE!$A$5:$K$61,6,0),IF(AND(D22&gt;=4001,D22&lt;=5000),VLOOKUP(B22,PRICE!$A$5:$K$61,6,0),IF(AND(D22&gt;=4801,D22&lt;=6000),VLOOKUP(B22,PRICE!$A$5:$K$61,6,0),IF(AND(D22&gt;=7801,D22&lt;=9750),VLOOKUP(B22,PRICE!$A$5:$K$61,6,0),IF(AND(D22&gt;=8001,D22&lt;=10000),VLOOKUP(B22,PRICE!$A$5:$K$61,6,0),IF(AND(D22&gt;=12001,D22&lt;=15000),VLOOKUP(B22,PRICE!$A$5:$K$61,6,0),IF(AND(D22&gt;=16001,D22&lt;=20000),VLOOKUP(B22,PRICE!$A$5:$K$61,6,0),IF(AND(D22&gt;=2001,D22&lt;=2400),VLOOKUP(B22,PRICE!$A$5:$K$61,7,0),IF(AND(D22&gt;=3001,D22&lt;=3600),VLOOKUP(B22,PRICE!$A$5:$K$61,7,0),IF(AND(D22&gt;=5001,D22&lt;=6000),VLOOKUP(B22,PRICE!$A$5:$K$61,7,0),IF(AND(D22&gt;=6001,D22&lt;=7200),VLOOKUP(B22,PRICE!$A$5:$K$61,7,0),IF(AND(D22&gt;=9751,D22&lt;=11700),VLOOKUP(B22,PRICE!$A$5:$K$61,7,0),IF(AND(D22&gt;=10001,D22&lt;=12000),VLOOKUP(B22,PRICE!$A$5:$K$61,7,0),IF(AND(D22&gt;=15001,D22&lt;=18000),VLOOKUP(B22,PRICE!$A$5:$K$61,7,0),IF(AND(D22&gt;=20001,D22&lt;=24000),VLOOKUP(B22,PRICE!$A$5:$K$61,7,0),IF(AND(D22&gt;=2401,D22&lt;=2800),VLOOKUP(B22,PRICE!$A$5:$K$61,8,0),IF(AND(D22&gt;=3601,D22&lt;=4200),VLOOKUP(B22,PRICE!$A$5:$K$61,8,0),IF(AND(D22&gt;=6001,D22&lt;=7000),VLOOKUP(B22,PRICE!$A$5:$K$61,8,0),IF(AND(D22&gt;=7201,D22&lt;=8400),VLOOKUP(B22,PRICE!$A$5:$K$61,8,0),IF(AND(D22&gt;=11701,D22&lt;=13650),VLOOKUP(B22,PRICE!$A$5:$K$61,8,0),IF(AND(D22&gt;=12001,D22&lt;=14000),VLOOKUP(B22,PRICE!$A$5:$K$61,8,0),IF(AND(D22&gt;=18001,D22&lt;=21000),VLOOKUP(B22,PRICE!$A$5:$K$61,8,0),IF(AND(D22&gt;=24001,D22&lt;=28000),VLOOKUP(B22,PRICE!$A$5:$K$61,8,0),IF(AND(D22&gt;=2801,D22&lt;=3200),VLOOKUP(B22,PRICE!$A$5:$K$61,9,0),IF(AND(D22&gt;=4201,D22&lt;=4800),VLOOKUP(B22,PRICE!$A$5:$K$61,9,0),IF(AND(D22&gt;=7001,D22&lt;=8000),VLOOKUP(B22,PRICE!$A$5:$K$61,9,0),IF(AND(D22&gt;=8401,D22&lt;=9600),VLOOKUP(B22,PRICE!$A$5:$K$61,9,0),IF(AND(D22&gt;=13651,D22&lt;=15600),VLOOKUP(B22,PRICE!$A$5:$K$61,9,0),IF(AND(D22&gt;=14001,D22&lt;=16000),VLOOKUP(B22,PRICE!$A$5:$K$61,9,0),IF(AND(D22&gt;=21001,D22&lt;=24000),VLOOKUP(B22,PRICE!$A$5:$K$61,9,0),IF(AND(D22&gt;=28001,D22&lt;=32000),VLOOKUP(B22,PRICE!$A$5:$K$61,9,0),"Fuera de Rango")))))))))))))))))))))))))))))))))))))))))))))))))))))))))))))))</f>
        <v>100.06739728884899</v>
      </c>
      <c r="D22" s="6">
        <v>21620</v>
      </c>
      <c r="E22" s="7">
        <f t="shared" si="0"/>
        <v>7</v>
      </c>
      <c r="F22" s="33">
        <f>IFERROR(VLOOKUP(B22,PRICE!$A$5:$K$61,E22,0),"Fuera de rango")</f>
        <v>100.06739728884899</v>
      </c>
      <c r="G22" s="33">
        <f>IFERROR(VLOOKUP(B22,PRICE!$A$5:$K$61,VLOOKUP(D22,$J$2:$L$9,3,TRUE),FALSE),"Fuera de rango")</f>
        <v>100.06739728884899</v>
      </c>
      <c r="H22" s="33"/>
      <c r="I22" s="33"/>
    </row>
    <row r="23" spans="1:9">
      <c r="A23" s="5" t="s">
        <v>30</v>
      </c>
      <c r="B23" s="5" t="s">
        <v>13</v>
      </c>
      <c r="C23" s="9">
        <f>IF(AND(D23&gt;=0,D23&lt;=400),VLOOKUP(B23,PRICE!$A$5:$K$61,2,0),IF(AND(D23&gt;=0,D23&lt;=600),VLOOKUP(B23,PRICE!$A$5:$K$61,2,0),IF(AND(D23&gt;=0,D23&lt;=1000),VLOOKUP(B23,PRICE!$A$5:$K$61,2,0),IF(AND(D23&gt;=0,D23&lt;=1200),VLOOKUP(B23,PRICE!$A$5:$K$61,2,0),IF(AND(D23&gt;=0,D23&lt;=1950),VLOOKUP(B23,PRICE!$A$5:$K$61,2,0),IF(AND(D23&gt;=0,D23&lt;=2000),VLOOKUP(B23,PRICE!$A$5:$K$61,2,0),IF(AND(D23&gt;=0,D23&lt;=4000),VLOOKUP(B23,PRICE!$A$5:$K$61,2,0),IF(AND(D23&gt;=401,D23&lt;=800),VLOOKUP(B23,PRICE!$A$5:$K$61,3,0),IF(AND(D23&gt;=601,D23&lt;=1200),VLOOKUP(B23,PRICE!$A$5:$K$61,3,0),IF(AND(D23&gt;=1001,D23&lt;=2000),VLOOKUP(B23,PRICE!$A$5:$K$61,3,0),IF(AND(D23&gt;=1201,D23&lt;=2400),VLOOKUP(B23,PRICE!$A$5:$K$61,3,0),IF(AND(D23&gt;=1951,D23&lt;=3900),VLOOKUP(B23,PRICE!$A$5:$K$61,3,0),IF(AND(D23&gt;=2001,D23&lt;=4000),VLOOKUP(B23,PRICE!$A$5:$K$61,3,0),IF(AND(D23&gt;=3001,D23&lt;=6000),VLOOKUP(B23,PRICE!$A$5:$K$61,3,0),IF(AND(D23&gt;=4001,D23&lt;=8000),VLOOKUP(B23,PRICE!$A$5:$K$61,3,0),IF(AND(D23&gt;=801,D23&lt;=1200),VLOOKUP(B23,PRICE!$A$5:$K$61,4,0),IF(AND(D23&gt;=1201,D23&lt;=1800),VLOOKUP(B23,PRICE!$A$5:$K$61,4,0),IF(AND(D23&gt;=2001,D23&lt;=3000),VLOOKUP(B23,PRICE!$A$5:$K$61,4,0),IF(AND(D23&gt;=2401,D23&lt;=3600),VLOOKUP(B23,PRICE!$A$5:$K$61,4,0),IF(AND(D23&gt;=3901,D23&lt;=5850),VLOOKUP(B23,PRICE!$A$5:$K$61,4,0),IF(AND(D23&gt;=4001,D23&lt;=6000),VLOOKUP(B23,PRICE!$A$5:$K$61,4,0),IF(AND(D23&gt;=6001,D23&lt;=9000),VLOOKUP(B23,PRICE!$A$5:$K$61,4,0),IF(AND(D23&gt;=8001,D23&lt;=12000),VLOOKUP(B23,PRICE!$A$5:$K$61,4,0),IF(AND(D23&gt;=1201,D23&lt;=1600),VLOOKUP(B23,PRICE!$A$5:$K$61,5,0),IF(AND(D23&gt;=1801,D23&lt;=2400),VLOOKUP(B23,PRICE!$A$5:$K$61,5,0),IF(AND(D23&gt;=3001,D23&lt;=4000),VLOOKUP(B23,PRICE!$A$5:$K$61,5,0),IF(AND(D23&gt;=3601,D23&lt;=4800),VLOOKUP(B23,PRICE!$A$5:$K$61,5,0),IF(AND(D23&gt;=5851,D23&lt;=7800),VLOOKUP(B23,PRICE!$A$5:$K$61,5,0),IF(AND(D23&gt;=6001,D23&lt;=8000),VLOOKUP(B23,PRICE!$A$5:$K$61,5,0),IF(AND(D23&gt;=9001,D23&lt;=12000),VLOOKUP(B23,PRICE!$A$5:$K$61,5,0),IF(AND(D23&gt;=12001,D23&lt;=16000),VLOOKUP(B23,PRICE!$A$5:$K$61,5,0),IF(AND(D23&gt;=1601,D23&lt;=2000),VLOOKUP(B23,PRICE!$A$5:$K$61,6,0),IF(AND(D23&gt;=2401,D23&lt;=3000),VLOOKUP(B23,PRICE!$A$5:$K$61,6,0),IF(AND(D23&gt;=4001,D23&lt;=5000),VLOOKUP(B23,PRICE!$A$5:$K$61,6,0),IF(AND(D23&gt;=4801,D23&lt;=6000),VLOOKUP(B23,PRICE!$A$5:$K$61,6,0),IF(AND(D23&gt;=7801,D23&lt;=9750),VLOOKUP(B23,PRICE!$A$5:$K$61,6,0),IF(AND(D23&gt;=8001,D23&lt;=10000),VLOOKUP(B23,PRICE!$A$5:$K$61,6,0),IF(AND(D23&gt;=12001,D23&lt;=15000),VLOOKUP(B23,PRICE!$A$5:$K$61,6,0),IF(AND(D23&gt;=16001,D23&lt;=20000),VLOOKUP(B23,PRICE!$A$5:$K$61,6,0),IF(AND(D23&gt;=2001,D23&lt;=2400),VLOOKUP(B23,PRICE!$A$5:$K$61,7,0),IF(AND(D23&gt;=3001,D23&lt;=3600),VLOOKUP(B23,PRICE!$A$5:$K$61,7,0),IF(AND(D23&gt;=5001,D23&lt;=6000),VLOOKUP(B23,PRICE!$A$5:$K$61,7,0),IF(AND(D23&gt;=6001,D23&lt;=7200),VLOOKUP(B23,PRICE!$A$5:$K$61,7,0),IF(AND(D23&gt;=9751,D23&lt;=11700),VLOOKUP(B23,PRICE!$A$5:$K$61,7,0),IF(AND(D23&gt;=10001,D23&lt;=12000),VLOOKUP(B23,PRICE!$A$5:$K$61,7,0),IF(AND(D23&gt;=15001,D23&lt;=18000),VLOOKUP(B23,PRICE!$A$5:$K$61,7,0),IF(AND(D23&gt;=20001,D23&lt;=24000),VLOOKUP(B23,PRICE!$A$5:$K$61,7,0),IF(AND(D23&gt;=2401,D23&lt;=2800),VLOOKUP(B23,PRICE!$A$5:$K$61,8,0),IF(AND(D23&gt;=3601,D23&lt;=4200),VLOOKUP(B23,PRICE!$A$5:$K$61,8,0),IF(AND(D23&gt;=6001,D23&lt;=7000),VLOOKUP(B23,PRICE!$A$5:$K$61,8,0),IF(AND(D23&gt;=7201,D23&lt;=8400),VLOOKUP(B23,PRICE!$A$5:$K$61,8,0),IF(AND(D23&gt;=11701,D23&lt;=13650),VLOOKUP(B23,PRICE!$A$5:$K$61,8,0),IF(AND(D23&gt;=12001,D23&lt;=14000),VLOOKUP(B23,PRICE!$A$5:$K$61,8,0),IF(AND(D23&gt;=18001,D23&lt;=21000),VLOOKUP(B23,PRICE!$A$5:$K$61,8,0),IF(AND(D23&gt;=24001,D23&lt;=28000),VLOOKUP(B23,PRICE!$A$5:$K$61,8,0),IF(AND(D23&gt;=2801,D23&lt;=3200),VLOOKUP(B23,PRICE!$A$5:$K$61,9,0),IF(AND(D23&gt;=4201,D23&lt;=4800),VLOOKUP(B23,PRICE!$A$5:$K$61,9,0),IF(AND(D23&gt;=7001,D23&lt;=8000),VLOOKUP(B23,PRICE!$A$5:$K$61,9,0),IF(AND(D23&gt;=8401,D23&lt;=9600),VLOOKUP(B23,PRICE!$A$5:$K$61,9,0),IF(AND(D23&gt;=13651,D23&lt;=15600),VLOOKUP(B23,PRICE!$A$5:$K$61,9,0),IF(AND(D23&gt;=14001,D23&lt;=16000),VLOOKUP(B23,PRICE!$A$5:$K$61,9,0),IF(AND(D23&gt;=21001,D23&lt;=24000),VLOOKUP(B23,PRICE!$A$5:$K$61,9,0),IF(AND(D23&gt;=28001,D23&lt;=32000),VLOOKUP(B23,PRICE!$A$5:$K$61,9,0),"Fuera de Rango")))))))))))))))))))))))))))))))))))))))))))))))))))))))))))))))</f>
        <v>7.7538122151907301</v>
      </c>
      <c r="D23" s="6">
        <v>1</v>
      </c>
      <c r="E23" s="7">
        <f t="shared" si="0"/>
        <v>2</v>
      </c>
      <c r="F23" s="33">
        <f>IFERROR(VLOOKUP(B23,PRICE!$A$5:$K$61,E23,0),"Fuera de rango")</f>
        <v>7.7538122151907301</v>
      </c>
      <c r="G23" s="33">
        <f>IFERROR(VLOOKUP(B23,PRICE!$A$5:$K$61,VLOOKUP(D23,$J$2:$L$9,3,TRUE),FALSE),"Fuera de rango")</f>
        <v>7.7538122151907301</v>
      </c>
      <c r="H23" s="33"/>
      <c r="I23" s="33"/>
    </row>
  </sheetData>
  <autoFilter ref="A2:D23"/>
  <conditionalFormatting sqref="A4:A23">
    <cfRule type="duplicateValues" dxfId="1" priority="927"/>
  </conditionalFormatting>
  <conditionalFormatting sqref="A3:A23">
    <cfRule type="duplicateValues" dxfId="0" priority="929"/>
  </conditionalFormatting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1"/>
  <sheetViews>
    <sheetView workbookViewId="0">
      <pane xSplit="1" ySplit="4" topLeftCell="B30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baseColWidth="10" defaultColWidth="17.5703125" defaultRowHeight="14.25"/>
  <cols>
    <col min="1" max="1" width="27.140625" style="11" bestFit="1" customWidth="1"/>
    <col min="2" max="21" width="17.5703125" style="10"/>
    <col min="22" max="22" width="19.85546875" style="10" bestFit="1" customWidth="1"/>
    <col min="23" max="16384" width="17.5703125" style="10"/>
  </cols>
  <sheetData>
    <row r="2" spans="1:22" ht="15">
      <c r="A2" s="16">
        <v>1</v>
      </c>
      <c r="B2" s="16">
        <v>2</v>
      </c>
      <c r="C2" s="16">
        <v>3</v>
      </c>
      <c r="D2" s="16">
        <v>4</v>
      </c>
      <c r="E2" s="16">
        <v>5</v>
      </c>
      <c r="F2" s="16">
        <v>6</v>
      </c>
      <c r="G2" s="16">
        <v>7</v>
      </c>
      <c r="H2" s="16">
        <v>8</v>
      </c>
      <c r="I2" s="16">
        <v>9</v>
      </c>
      <c r="J2" s="16">
        <v>10</v>
      </c>
      <c r="K2" s="16">
        <v>11</v>
      </c>
      <c r="L2" s="16">
        <v>12</v>
      </c>
      <c r="M2" s="16">
        <v>13</v>
      </c>
      <c r="N2" s="16">
        <v>14</v>
      </c>
      <c r="O2" s="16">
        <v>15</v>
      </c>
      <c r="P2" s="16">
        <v>16</v>
      </c>
      <c r="Q2" s="16">
        <v>17</v>
      </c>
      <c r="R2" s="16">
        <v>18</v>
      </c>
      <c r="S2" s="16">
        <v>19</v>
      </c>
      <c r="T2" s="16">
        <v>20</v>
      </c>
      <c r="U2" s="16">
        <v>21</v>
      </c>
    </row>
    <row r="3" spans="1:22" ht="15.75">
      <c r="B3" s="28" t="s">
        <v>161</v>
      </c>
      <c r="C3" s="28"/>
      <c r="D3" s="28"/>
      <c r="E3" s="28"/>
      <c r="F3" s="28"/>
      <c r="G3" s="28"/>
      <c r="H3" s="28"/>
      <c r="I3" s="28"/>
      <c r="J3" s="28"/>
      <c r="K3" s="28"/>
      <c r="L3" s="29" t="s">
        <v>160</v>
      </c>
      <c r="M3" s="29"/>
      <c r="N3" s="29"/>
      <c r="O3" s="29"/>
      <c r="P3" s="29"/>
      <c r="Q3" s="29"/>
      <c r="R3" s="29"/>
      <c r="S3" s="29"/>
      <c r="T3" s="29"/>
      <c r="U3" s="29"/>
      <c r="V3" s="15"/>
    </row>
    <row r="4" spans="1:22" ht="15">
      <c r="A4" s="19" t="s">
        <v>1</v>
      </c>
      <c r="B4" s="20" t="s">
        <v>159</v>
      </c>
      <c r="C4" s="20" t="s">
        <v>158</v>
      </c>
      <c r="D4" s="20" t="s">
        <v>157</v>
      </c>
      <c r="E4" s="20" t="s">
        <v>156</v>
      </c>
      <c r="F4" s="20" t="s">
        <v>155</v>
      </c>
      <c r="G4" s="20" t="s">
        <v>154</v>
      </c>
      <c r="H4" s="20" t="s">
        <v>153</v>
      </c>
      <c r="I4" s="20" t="s">
        <v>152</v>
      </c>
      <c r="J4" s="20" t="s">
        <v>151</v>
      </c>
      <c r="K4" s="20" t="s">
        <v>150</v>
      </c>
      <c r="L4" s="21" t="s">
        <v>164</v>
      </c>
      <c r="M4" s="21" t="s">
        <v>165</v>
      </c>
      <c r="N4" s="21" t="s">
        <v>166</v>
      </c>
      <c r="O4" s="21" t="s">
        <v>167</v>
      </c>
      <c r="P4" s="21" t="s">
        <v>168</v>
      </c>
      <c r="Q4" s="21" t="s">
        <v>169</v>
      </c>
      <c r="R4" s="21" t="s">
        <v>170</v>
      </c>
      <c r="S4" s="21" t="s">
        <v>171</v>
      </c>
      <c r="T4" s="21" t="s">
        <v>172</v>
      </c>
      <c r="U4" s="21" t="s">
        <v>173</v>
      </c>
      <c r="V4" s="22" t="s">
        <v>61</v>
      </c>
    </row>
    <row r="5" spans="1:22">
      <c r="A5" s="17" t="s">
        <v>4</v>
      </c>
      <c r="B5" s="14">
        <v>12.2215108856804</v>
      </c>
      <c r="C5" s="14">
        <v>21.5061653700511</v>
      </c>
      <c r="D5" s="14">
        <v>45.970238751129799</v>
      </c>
      <c r="E5" s="14">
        <v>99.511433390760104</v>
      </c>
      <c r="F5" s="14">
        <v>24.427905980504399</v>
      </c>
      <c r="G5" s="14">
        <v>56.630165403400298</v>
      </c>
      <c r="H5" s="13">
        <v>84.363417180560006</v>
      </c>
      <c r="I5" s="13">
        <v>67.515428738724594</v>
      </c>
      <c r="J5" s="13">
        <v>25.317500868147601</v>
      </c>
      <c r="K5" s="13">
        <v>74.246923619737501</v>
      </c>
      <c r="L5" s="12" t="s">
        <v>146</v>
      </c>
      <c r="M5" s="12" t="s">
        <v>145</v>
      </c>
      <c r="N5" s="12" t="s">
        <v>144</v>
      </c>
      <c r="O5" s="12" t="s">
        <v>143</v>
      </c>
      <c r="P5" s="12" t="s">
        <v>142</v>
      </c>
      <c r="Q5" s="12" t="s">
        <v>141</v>
      </c>
      <c r="R5" s="12" t="s">
        <v>140</v>
      </c>
      <c r="S5" s="12" t="s">
        <v>139</v>
      </c>
      <c r="T5" s="12" t="s">
        <v>138</v>
      </c>
      <c r="U5" s="12" t="s">
        <v>137</v>
      </c>
      <c r="V5" s="18">
        <v>4000</v>
      </c>
    </row>
    <row r="6" spans="1:22">
      <c r="A6" s="17" t="s">
        <v>149</v>
      </c>
      <c r="B6" s="14">
        <v>5.6460352962444196</v>
      </c>
      <c r="C6" s="14">
        <v>14.383967186546</v>
      </c>
      <c r="D6" s="14">
        <v>39.457177873904598</v>
      </c>
      <c r="E6" s="14">
        <v>96.853518067034798</v>
      </c>
      <c r="F6" s="14">
        <v>115.189723403088</v>
      </c>
      <c r="G6" s="14">
        <v>48.962243093283497</v>
      </c>
      <c r="H6" s="13">
        <v>68.318036718140405</v>
      </c>
      <c r="I6" s="13">
        <v>83.349494331653403</v>
      </c>
      <c r="J6" s="13">
        <v>85.905850328808</v>
      </c>
      <c r="K6" s="13">
        <v>83.6376693606245</v>
      </c>
      <c r="L6" s="12" t="s">
        <v>146</v>
      </c>
      <c r="M6" s="12" t="s">
        <v>145</v>
      </c>
      <c r="N6" s="12" t="s">
        <v>144</v>
      </c>
      <c r="O6" s="12" t="s">
        <v>143</v>
      </c>
      <c r="P6" s="12" t="s">
        <v>142</v>
      </c>
      <c r="Q6" s="12" t="s">
        <v>141</v>
      </c>
      <c r="R6" s="12" t="s">
        <v>140</v>
      </c>
      <c r="S6" s="12" t="s">
        <v>139</v>
      </c>
      <c r="T6" s="12" t="s">
        <v>138</v>
      </c>
      <c r="U6" s="12" t="s">
        <v>137</v>
      </c>
      <c r="V6" s="18">
        <v>4000</v>
      </c>
    </row>
    <row r="7" spans="1:22">
      <c r="A7" s="17" t="s">
        <v>3</v>
      </c>
      <c r="B7" s="14">
        <v>5.0205516685522404</v>
      </c>
      <c r="C7" s="14">
        <v>10.7095854644668</v>
      </c>
      <c r="D7" s="14">
        <v>21.255589988716501</v>
      </c>
      <c r="E7" s="14">
        <v>236.13771657407199</v>
      </c>
      <c r="F7" s="14">
        <v>41.612325602545504</v>
      </c>
      <c r="G7" s="14">
        <v>44.283790371376099</v>
      </c>
      <c r="H7" s="13">
        <v>220.91293367403301</v>
      </c>
      <c r="I7" s="13">
        <v>89.4950652584007</v>
      </c>
      <c r="J7" s="13">
        <v>20.96428813032</v>
      </c>
      <c r="K7" s="13">
        <v>191.568048104631</v>
      </c>
      <c r="L7" s="12" t="s">
        <v>146</v>
      </c>
      <c r="M7" s="12" t="s">
        <v>145</v>
      </c>
      <c r="N7" s="12" t="s">
        <v>144</v>
      </c>
      <c r="O7" s="12" t="s">
        <v>143</v>
      </c>
      <c r="P7" s="12" t="s">
        <v>142</v>
      </c>
      <c r="Q7" s="12" t="s">
        <v>141</v>
      </c>
      <c r="R7" s="12" t="s">
        <v>140</v>
      </c>
      <c r="S7" s="12" t="s">
        <v>139</v>
      </c>
      <c r="T7" s="12" t="s">
        <v>138</v>
      </c>
      <c r="U7" s="12" t="s">
        <v>137</v>
      </c>
      <c r="V7" s="18">
        <v>4000</v>
      </c>
    </row>
    <row r="8" spans="1:22">
      <c r="A8" s="17" t="s">
        <v>148</v>
      </c>
      <c r="B8" s="14">
        <v>4.3259427684696297</v>
      </c>
      <c r="C8" s="14">
        <v>15.6034600686588</v>
      </c>
      <c r="D8" s="14">
        <v>36.787197845097801</v>
      </c>
      <c r="E8" s="14">
        <v>169.511831338787</v>
      </c>
      <c r="F8" s="14">
        <v>55.377508756601301</v>
      </c>
      <c r="G8" s="14">
        <v>56.809330472677502</v>
      </c>
      <c r="H8" s="13">
        <v>159.41420299847999</v>
      </c>
      <c r="I8" s="13">
        <v>86.254208399815298</v>
      </c>
      <c r="J8" s="13">
        <v>24.482053283799601</v>
      </c>
      <c r="K8" s="13">
        <v>147.27968104559699</v>
      </c>
      <c r="L8" s="12" t="s">
        <v>146</v>
      </c>
      <c r="M8" s="12" t="s">
        <v>145</v>
      </c>
      <c r="N8" s="12" t="s">
        <v>144</v>
      </c>
      <c r="O8" s="12" t="s">
        <v>143</v>
      </c>
      <c r="P8" s="12" t="s">
        <v>142</v>
      </c>
      <c r="Q8" s="12" t="s">
        <v>141</v>
      </c>
      <c r="R8" s="12" t="s">
        <v>140</v>
      </c>
      <c r="S8" s="12" t="s">
        <v>139</v>
      </c>
      <c r="T8" s="12" t="s">
        <v>138</v>
      </c>
      <c r="U8" s="12" t="s">
        <v>137</v>
      </c>
      <c r="V8" s="18">
        <v>4000</v>
      </c>
    </row>
    <row r="9" spans="1:22">
      <c r="A9" s="17" t="s">
        <v>8</v>
      </c>
      <c r="B9" s="14">
        <v>6.3308914657855402</v>
      </c>
      <c r="C9" s="14">
        <v>22.762429091532301</v>
      </c>
      <c r="D9" s="14">
        <v>72.818251919190899</v>
      </c>
      <c r="E9" s="14">
        <v>333.27239022171801</v>
      </c>
      <c r="F9" s="14">
        <v>109.492073455645</v>
      </c>
      <c r="G9" s="14">
        <v>137.06464841777199</v>
      </c>
      <c r="H9" s="13">
        <v>256.29182017472499</v>
      </c>
      <c r="I9" s="13">
        <v>295.16935847340602</v>
      </c>
      <c r="J9" s="13">
        <v>63.728641310170097</v>
      </c>
      <c r="K9" s="13">
        <v>275.28225295751002</v>
      </c>
      <c r="L9" s="12" t="s">
        <v>146</v>
      </c>
      <c r="M9" s="12" t="s">
        <v>145</v>
      </c>
      <c r="N9" s="12" t="s">
        <v>144</v>
      </c>
      <c r="O9" s="12" t="s">
        <v>143</v>
      </c>
      <c r="P9" s="12" t="s">
        <v>142</v>
      </c>
      <c r="Q9" s="12" t="s">
        <v>141</v>
      </c>
      <c r="R9" s="12" t="s">
        <v>140</v>
      </c>
      <c r="S9" s="12" t="s">
        <v>139</v>
      </c>
      <c r="T9" s="12" t="s">
        <v>138</v>
      </c>
      <c r="U9" s="12" t="s">
        <v>137</v>
      </c>
      <c r="V9" s="18">
        <v>4000</v>
      </c>
    </row>
    <row r="10" spans="1:22">
      <c r="A10" s="17" t="s">
        <v>147</v>
      </c>
      <c r="B10" s="14">
        <v>0.52928155847071101</v>
      </c>
      <c r="C10" s="14">
        <v>6.0000375983164496</v>
      </c>
      <c r="D10" s="14">
        <v>5.8863834005803399</v>
      </c>
      <c r="E10" s="14">
        <v>102.283232893985</v>
      </c>
      <c r="F10" s="14">
        <v>35.510974216966602</v>
      </c>
      <c r="G10" s="14">
        <v>12.919314367344599</v>
      </c>
      <c r="H10" s="13">
        <v>75.580768906425902</v>
      </c>
      <c r="I10" s="13">
        <v>42.861746445196303</v>
      </c>
      <c r="J10" s="13">
        <v>2.2360315272540099</v>
      </c>
      <c r="K10" s="13">
        <v>99.852250069164896</v>
      </c>
      <c r="L10" s="12" t="s">
        <v>146</v>
      </c>
      <c r="M10" s="12" t="s">
        <v>145</v>
      </c>
      <c r="N10" s="12" t="s">
        <v>144</v>
      </c>
      <c r="O10" s="12" t="s">
        <v>143</v>
      </c>
      <c r="P10" s="12" t="s">
        <v>142</v>
      </c>
      <c r="Q10" s="12" t="s">
        <v>141</v>
      </c>
      <c r="R10" s="12" t="s">
        <v>140</v>
      </c>
      <c r="S10" s="12" t="s">
        <v>139</v>
      </c>
      <c r="T10" s="12" t="s">
        <v>138</v>
      </c>
      <c r="U10" s="12" t="s">
        <v>137</v>
      </c>
      <c r="V10" s="18">
        <v>4000</v>
      </c>
    </row>
    <row r="11" spans="1:22">
      <c r="A11" s="17" t="s">
        <v>7</v>
      </c>
      <c r="B11" s="14">
        <v>5.3965423816782199</v>
      </c>
      <c r="C11" s="14">
        <v>11.629218431732699</v>
      </c>
      <c r="D11" s="14">
        <v>26.066848881708601</v>
      </c>
      <c r="E11" s="14">
        <v>119.97574857156999</v>
      </c>
      <c r="F11" s="14">
        <v>23.602150006134199</v>
      </c>
      <c r="G11" s="14">
        <v>41.725483674875001</v>
      </c>
      <c r="H11" s="13">
        <v>103.43594916491099</v>
      </c>
      <c r="I11" s="13">
        <v>79.691277110634999</v>
      </c>
      <c r="J11" s="13">
        <v>20.898532714848699</v>
      </c>
      <c r="K11" s="13">
        <v>119.114533109723</v>
      </c>
      <c r="L11" s="12" t="s">
        <v>146</v>
      </c>
      <c r="M11" s="12" t="s">
        <v>145</v>
      </c>
      <c r="N11" s="12" t="s">
        <v>144</v>
      </c>
      <c r="O11" s="12" t="s">
        <v>143</v>
      </c>
      <c r="P11" s="12" t="s">
        <v>142</v>
      </c>
      <c r="Q11" s="12" t="s">
        <v>141</v>
      </c>
      <c r="R11" s="12" t="s">
        <v>140</v>
      </c>
      <c r="S11" s="12" t="s">
        <v>139</v>
      </c>
      <c r="T11" s="12" t="s">
        <v>138</v>
      </c>
      <c r="U11" s="12" t="s">
        <v>137</v>
      </c>
      <c r="V11" s="18">
        <v>4000</v>
      </c>
    </row>
    <row r="12" spans="1:22">
      <c r="A12" s="17" t="s">
        <v>15</v>
      </c>
      <c r="B12" s="14">
        <v>3.7243222745292099</v>
      </c>
      <c r="C12" s="14">
        <v>35.3646625840762</v>
      </c>
      <c r="D12" s="14">
        <v>28.768647959529002</v>
      </c>
      <c r="E12" s="14">
        <v>68.891591182170899</v>
      </c>
      <c r="F12" s="14">
        <v>35.933209820743699</v>
      </c>
      <c r="G12" s="14">
        <v>126.788458838994</v>
      </c>
      <c r="H12" s="13">
        <v>4.9167406964209999</v>
      </c>
      <c r="I12" s="13">
        <v>68.202857915779006</v>
      </c>
      <c r="J12" s="13">
        <v>55.691685852825998</v>
      </c>
      <c r="K12" s="13">
        <v>36.557529242770201</v>
      </c>
      <c r="L12" s="12" t="s">
        <v>103</v>
      </c>
      <c r="M12" s="12" t="s">
        <v>102</v>
      </c>
      <c r="N12" s="12" t="s">
        <v>101</v>
      </c>
      <c r="O12" s="12" t="s">
        <v>100</v>
      </c>
      <c r="P12" s="12" t="s">
        <v>99</v>
      </c>
      <c r="Q12" s="12" t="s">
        <v>98</v>
      </c>
      <c r="R12" s="12" t="s">
        <v>97</v>
      </c>
      <c r="S12" s="12" t="s">
        <v>96</v>
      </c>
      <c r="T12" s="12" t="s">
        <v>95</v>
      </c>
      <c r="U12" s="12" t="s">
        <v>94</v>
      </c>
      <c r="V12" s="18">
        <v>2000</v>
      </c>
    </row>
    <row r="13" spans="1:22">
      <c r="A13" s="17" t="s">
        <v>20</v>
      </c>
      <c r="B13" s="14">
        <v>5.0132327047468497</v>
      </c>
      <c r="C13" s="14">
        <v>28.5209838933879</v>
      </c>
      <c r="D13" s="14">
        <v>28.518973043728501</v>
      </c>
      <c r="E13" s="14">
        <v>50.9325475543057</v>
      </c>
      <c r="F13" s="14">
        <v>88.051315942573197</v>
      </c>
      <c r="G13" s="14">
        <v>55.443199876826</v>
      </c>
      <c r="H13" s="13">
        <v>7.3325066710818998</v>
      </c>
      <c r="I13" s="13">
        <v>59.231102928465603</v>
      </c>
      <c r="J13" s="13">
        <v>66.918235679759107</v>
      </c>
      <c r="K13" s="13">
        <v>54.512844140880397</v>
      </c>
      <c r="L13" s="12" t="s">
        <v>103</v>
      </c>
      <c r="M13" s="12" t="s">
        <v>102</v>
      </c>
      <c r="N13" s="12" t="s">
        <v>101</v>
      </c>
      <c r="O13" s="12" t="s">
        <v>100</v>
      </c>
      <c r="P13" s="12" t="s">
        <v>99</v>
      </c>
      <c r="Q13" s="12" t="s">
        <v>98</v>
      </c>
      <c r="R13" s="12" t="s">
        <v>97</v>
      </c>
      <c r="S13" s="12" t="s">
        <v>96</v>
      </c>
      <c r="T13" s="12" t="s">
        <v>95</v>
      </c>
      <c r="U13" s="12" t="s">
        <v>94</v>
      </c>
      <c r="V13" s="18">
        <v>2000</v>
      </c>
    </row>
    <row r="14" spans="1:22">
      <c r="A14" s="17" t="s">
        <v>22</v>
      </c>
      <c r="B14" s="14">
        <v>3.3478983449047601</v>
      </c>
      <c r="C14" s="14">
        <v>27.134401175657601</v>
      </c>
      <c r="D14" s="14">
        <v>34.4378111785961</v>
      </c>
      <c r="E14" s="14">
        <v>41.438618176191497</v>
      </c>
      <c r="F14" s="14">
        <v>40.405967601009202</v>
      </c>
      <c r="G14" s="14">
        <v>121.305663326377</v>
      </c>
      <c r="H14" s="13">
        <v>5.4070679658890901</v>
      </c>
      <c r="I14" s="13">
        <v>46.606268215147402</v>
      </c>
      <c r="J14" s="13">
        <v>65.501473671433303</v>
      </c>
      <c r="K14" s="13">
        <v>21.040707014775101</v>
      </c>
      <c r="L14" s="12" t="s">
        <v>103</v>
      </c>
      <c r="M14" s="12" t="s">
        <v>102</v>
      </c>
      <c r="N14" s="12" t="s">
        <v>101</v>
      </c>
      <c r="O14" s="12" t="s">
        <v>100</v>
      </c>
      <c r="P14" s="12" t="s">
        <v>99</v>
      </c>
      <c r="Q14" s="12" t="s">
        <v>98</v>
      </c>
      <c r="R14" s="12" t="s">
        <v>97</v>
      </c>
      <c r="S14" s="12" t="s">
        <v>96</v>
      </c>
      <c r="T14" s="12" t="s">
        <v>95</v>
      </c>
      <c r="U14" s="12" t="s">
        <v>94</v>
      </c>
      <c r="V14" s="18">
        <v>2000</v>
      </c>
    </row>
    <row r="15" spans="1:22">
      <c r="A15" s="17" t="s">
        <v>19</v>
      </c>
      <c r="B15" s="14">
        <v>3.3076292730013899</v>
      </c>
      <c r="C15" s="14">
        <v>42.365760658650601</v>
      </c>
      <c r="D15" s="14">
        <v>32.930438813136597</v>
      </c>
      <c r="E15" s="14">
        <v>50.330949640269502</v>
      </c>
      <c r="F15" s="14">
        <v>5.0171474686015003</v>
      </c>
      <c r="G15" s="14">
        <v>78.078038641119505</v>
      </c>
      <c r="H15" s="13">
        <v>15.7676837183401</v>
      </c>
      <c r="I15" s="13">
        <v>96.187284372561606</v>
      </c>
      <c r="J15" s="13">
        <v>30.723965941696701</v>
      </c>
      <c r="K15" s="13">
        <v>54.787202886734399</v>
      </c>
      <c r="L15" s="12" t="s">
        <v>136</v>
      </c>
      <c r="M15" s="12" t="s">
        <v>135</v>
      </c>
      <c r="N15" s="12" t="s">
        <v>134</v>
      </c>
      <c r="O15" s="12" t="s">
        <v>133</v>
      </c>
      <c r="P15" s="12" t="s">
        <v>132</v>
      </c>
      <c r="Q15" s="12" t="s">
        <v>131</v>
      </c>
      <c r="R15" s="12" t="s">
        <v>130</v>
      </c>
      <c r="S15" s="12" t="s">
        <v>129</v>
      </c>
      <c r="T15" s="12" t="s">
        <v>128</v>
      </c>
      <c r="U15" s="12" t="s">
        <v>127</v>
      </c>
      <c r="V15" s="18">
        <v>3000</v>
      </c>
    </row>
    <row r="16" spans="1:22">
      <c r="A16" s="17" t="s">
        <v>11</v>
      </c>
      <c r="B16" s="14">
        <v>5.3943713652184702</v>
      </c>
      <c r="C16" s="14">
        <v>53.634679886310401</v>
      </c>
      <c r="D16" s="14">
        <v>39.9483870471919</v>
      </c>
      <c r="E16" s="14">
        <v>71.670278528994899</v>
      </c>
      <c r="F16" s="14">
        <v>7.5664997399181804</v>
      </c>
      <c r="G16" s="14">
        <v>93.448312528909796</v>
      </c>
      <c r="H16" s="13">
        <v>26.063999369053999</v>
      </c>
      <c r="I16" s="13">
        <v>128.01997751748499</v>
      </c>
      <c r="J16" s="13">
        <v>40.477922460670101</v>
      </c>
      <c r="K16" s="13">
        <v>64.390697265059998</v>
      </c>
      <c r="L16" s="12" t="s">
        <v>136</v>
      </c>
      <c r="M16" s="12" t="s">
        <v>135</v>
      </c>
      <c r="N16" s="12" t="s">
        <v>134</v>
      </c>
      <c r="O16" s="12" t="s">
        <v>133</v>
      </c>
      <c r="P16" s="12" t="s">
        <v>132</v>
      </c>
      <c r="Q16" s="12" t="s">
        <v>131</v>
      </c>
      <c r="R16" s="12" t="s">
        <v>130</v>
      </c>
      <c r="S16" s="12" t="s">
        <v>129</v>
      </c>
      <c r="T16" s="12" t="s">
        <v>128</v>
      </c>
      <c r="U16" s="12" t="s">
        <v>127</v>
      </c>
      <c r="V16" s="18">
        <v>3000</v>
      </c>
    </row>
    <row r="17" spans="1:22">
      <c r="A17" s="17" t="s">
        <v>16</v>
      </c>
      <c r="B17" s="14">
        <v>6.3390888390171902</v>
      </c>
      <c r="C17" s="14">
        <v>52.3948868234842</v>
      </c>
      <c r="D17" s="14">
        <v>52.379976756645497</v>
      </c>
      <c r="E17" s="14">
        <v>60.412775972321398</v>
      </c>
      <c r="F17" s="14">
        <v>11.685593229663001</v>
      </c>
      <c r="G17" s="14">
        <v>100.06739728884899</v>
      </c>
      <c r="H17" s="13">
        <v>32.514420496958103</v>
      </c>
      <c r="I17" s="13">
        <v>139.35264532605601</v>
      </c>
      <c r="J17" s="13">
        <v>37.550054326353902</v>
      </c>
      <c r="K17" s="13">
        <v>60.422254185630898</v>
      </c>
      <c r="L17" s="12" t="s">
        <v>136</v>
      </c>
      <c r="M17" s="12" t="s">
        <v>135</v>
      </c>
      <c r="N17" s="12" t="s">
        <v>134</v>
      </c>
      <c r="O17" s="12" t="s">
        <v>133</v>
      </c>
      <c r="P17" s="12" t="s">
        <v>132</v>
      </c>
      <c r="Q17" s="12" t="s">
        <v>131</v>
      </c>
      <c r="R17" s="12" t="s">
        <v>130</v>
      </c>
      <c r="S17" s="12" t="s">
        <v>129</v>
      </c>
      <c r="T17" s="12" t="s">
        <v>128</v>
      </c>
      <c r="U17" s="12" t="s">
        <v>127</v>
      </c>
      <c r="V17" s="18">
        <v>3000</v>
      </c>
    </row>
    <row r="18" spans="1:22">
      <c r="A18" s="17" t="s">
        <v>23</v>
      </c>
      <c r="B18" s="14">
        <v>1.6991251955289</v>
      </c>
      <c r="C18" s="14">
        <v>64.0521069539476</v>
      </c>
      <c r="D18" s="14">
        <v>90.199733606941905</v>
      </c>
      <c r="E18" s="14">
        <v>79.882949535436296</v>
      </c>
      <c r="F18" s="14">
        <v>2.2771746839934699</v>
      </c>
      <c r="G18" s="14">
        <v>171.07632455769101</v>
      </c>
      <c r="H18" s="13">
        <v>18.688597164078999</v>
      </c>
      <c r="I18" s="13">
        <v>140.306968569649</v>
      </c>
      <c r="J18" s="13">
        <v>86.126065640470202</v>
      </c>
      <c r="K18" s="13">
        <v>82.914589842791301</v>
      </c>
      <c r="L18" s="12" t="s">
        <v>136</v>
      </c>
      <c r="M18" s="12" t="s">
        <v>135</v>
      </c>
      <c r="N18" s="12" t="s">
        <v>134</v>
      </c>
      <c r="O18" s="12" t="s">
        <v>133</v>
      </c>
      <c r="P18" s="12" t="s">
        <v>132</v>
      </c>
      <c r="Q18" s="12" t="s">
        <v>131</v>
      </c>
      <c r="R18" s="12" t="s">
        <v>130</v>
      </c>
      <c r="S18" s="12" t="s">
        <v>129</v>
      </c>
      <c r="T18" s="12" t="s">
        <v>128</v>
      </c>
      <c r="U18" s="12" t="s">
        <v>127</v>
      </c>
      <c r="V18" s="18">
        <v>3000</v>
      </c>
    </row>
    <row r="19" spans="1:22">
      <c r="A19" s="17" t="s">
        <v>14</v>
      </c>
      <c r="B19" s="14">
        <v>6.2298097039990097</v>
      </c>
      <c r="C19" s="14">
        <v>55.111439057586203</v>
      </c>
      <c r="D19" s="14">
        <v>73.315685032434303</v>
      </c>
      <c r="E19" s="14">
        <v>122.710177964499</v>
      </c>
      <c r="F19" s="14">
        <v>12.322874811121601</v>
      </c>
      <c r="G19" s="14">
        <v>118.493933654396</v>
      </c>
      <c r="H19" s="13">
        <v>121.046978512534</v>
      </c>
      <c r="I19" s="13">
        <v>152.36074002670699</v>
      </c>
      <c r="J19" s="13">
        <v>44.326779330890503</v>
      </c>
      <c r="K19" s="13">
        <v>149.43197925817</v>
      </c>
      <c r="L19" s="12" t="s">
        <v>136</v>
      </c>
      <c r="M19" s="12" t="s">
        <v>135</v>
      </c>
      <c r="N19" s="12" t="s">
        <v>134</v>
      </c>
      <c r="O19" s="12" t="s">
        <v>133</v>
      </c>
      <c r="P19" s="12" t="s">
        <v>132</v>
      </c>
      <c r="Q19" s="12" t="s">
        <v>131</v>
      </c>
      <c r="R19" s="12" t="s">
        <v>130</v>
      </c>
      <c r="S19" s="12" t="s">
        <v>129</v>
      </c>
      <c r="T19" s="12" t="s">
        <v>128</v>
      </c>
      <c r="U19" s="12" t="s">
        <v>127</v>
      </c>
      <c r="V19" s="18">
        <v>3000</v>
      </c>
    </row>
    <row r="20" spans="1:22">
      <c r="A20" s="17" t="s">
        <v>21</v>
      </c>
      <c r="B20" s="14">
        <v>7.7538122151907301</v>
      </c>
      <c r="C20" s="14">
        <v>41.800220653255202</v>
      </c>
      <c r="D20" s="14">
        <v>46.753400422782001</v>
      </c>
      <c r="E20" s="14">
        <v>96.288039186308495</v>
      </c>
      <c r="F20" s="14">
        <v>10.4741919498077</v>
      </c>
      <c r="G20" s="14">
        <v>77.834371879768696</v>
      </c>
      <c r="H20" s="13">
        <v>101.65765832873601</v>
      </c>
      <c r="I20" s="13">
        <v>113.461303309795</v>
      </c>
      <c r="J20" s="13">
        <v>41.424694094497603</v>
      </c>
      <c r="K20" s="13">
        <v>113.89557888680299</v>
      </c>
      <c r="L20" s="12" t="s">
        <v>136</v>
      </c>
      <c r="M20" s="12" t="s">
        <v>135</v>
      </c>
      <c r="N20" s="12" t="s">
        <v>134</v>
      </c>
      <c r="O20" s="12" t="s">
        <v>133</v>
      </c>
      <c r="P20" s="12" t="s">
        <v>132</v>
      </c>
      <c r="Q20" s="12" t="s">
        <v>131</v>
      </c>
      <c r="R20" s="12" t="s">
        <v>130</v>
      </c>
      <c r="S20" s="12" t="s">
        <v>129</v>
      </c>
      <c r="T20" s="12" t="s">
        <v>128</v>
      </c>
      <c r="U20" s="12" t="s">
        <v>127</v>
      </c>
      <c r="V20" s="18">
        <v>3000</v>
      </c>
    </row>
    <row r="21" spans="1:22">
      <c r="A21" s="17" t="s">
        <v>13</v>
      </c>
      <c r="B21" s="14">
        <v>7.7538122151907301</v>
      </c>
      <c r="C21" s="14">
        <v>41.800220653255202</v>
      </c>
      <c r="D21" s="14">
        <v>46.753400422782001</v>
      </c>
      <c r="E21" s="14">
        <v>96.288039186308495</v>
      </c>
      <c r="F21" s="14">
        <v>10.4741919498077</v>
      </c>
      <c r="G21" s="14">
        <v>77.834371879768696</v>
      </c>
      <c r="H21" s="13">
        <v>101.65765832873601</v>
      </c>
      <c r="I21" s="13">
        <v>113.461303309795</v>
      </c>
      <c r="J21" s="13">
        <v>41.424694094497603</v>
      </c>
      <c r="K21" s="13">
        <v>113.89557888680299</v>
      </c>
      <c r="L21" s="12" t="s">
        <v>136</v>
      </c>
      <c r="M21" s="12" t="s">
        <v>135</v>
      </c>
      <c r="N21" s="12" t="s">
        <v>134</v>
      </c>
      <c r="O21" s="12" t="s">
        <v>133</v>
      </c>
      <c r="P21" s="12" t="s">
        <v>132</v>
      </c>
      <c r="Q21" s="12" t="s">
        <v>131</v>
      </c>
      <c r="R21" s="12" t="s">
        <v>130</v>
      </c>
      <c r="S21" s="12" t="s">
        <v>129</v>
      </c>
      <c r="T21" s="12" t="s">
        <v>128</v>
      </c>
      <c r="U21" s="12" t="s">
        <v>127</v>
      </c>
      <c r="V21" s="18">
        <v>3000</v>
      </c>
    </row>
    <row r="22" spans="1:22">
      <c r="A22" s="17" t="s">
        <v>21</v>
      </c>
      <c r="B22" s="14">
        <v>6.1978296600920997</v>
      </c>
      <c r="C22" s="14">
        <v>37.935147741410397</v>
      </c>
      <c r="D22" s="14">
        <v>84.690579694713307</v>
      </c>
      <c r="E22" s="14">
        <v>114.516765597442</v>
      </c>
      <c r="F22" s="14">
        <v>8.7144311926632891</v>
      </c>
      <c r="G22" s="14">
        <v>95.662449140158401</v>
      </c>
      <c r="H22" s="13">
        <v>127.323627033029</v>
      </c>
      <c r="I22" s="13">
        <v>184.53766926639099</v>
      </c>
      <c r="J22" s="13">
        <v>51.494532386407798</v>
      </c>
      <c r="K22" s="13">
        <v>134.95285774515801</v>
      </c>
      <c r="L22" s="12" t="s">
        <v>136</v>
      </c>
      <c r="M22" s="12" t="s">
        <v>135</v>
      </c>
      <c r="N22" s="12" t="s">
        <v>134</v>
      </c>
      <c r="O22" s="12" t="s">
        <v>133</v>
      </c>
      <c r="P22" s="12" t="s">
        <v>132</v>
      </c>
      <c r="Q22" s="12" t="s">
        <v>131</v>
      </c>
      <c r="R22" s="12" t="s">
        <v>130</v>
      </c>
      <c r="S22" s="12" t="s">
        <v>129</v>
      </c>
      <c r="T22" s="12" t="s">
        <v>128</v>
      </c>
      <c r="U22" s="12" t="s">
        <v>127</v>
      </c>
      <c r="V22" s="18">
        <v>3000</v>
      </c>
    </row>
    <row r="23" spans="1:22">
      <c r="A23" s="17" t="s">
        <v>18</v>
      </c>
      <c r="B23" s="14">
        <v>5.9225184145446503</v>
      </c>
      <c r="C23" s="14">
        <v>30.3666426654924</v>
      </c>
      <c r="D23" s="14">
        <v>77.592766340184795</v>
      </c>
      <c r="E23" s="14">
        <v>103.679245108164</v>
      </c>
      <c r="F23" s="14">
        <v>7.5383772245496603</v>
      </c>
      <c r="G23" s="14">
        <v>83.437066681573498</v>
      </c>
      <c r="H23" s="13">
        <v>123.445432040537</v>
      </c>
      <c r="I23" s="13">
        <v>147.19482799255701</v>
      </c>
      <c r="J23" s="13">
        <v>47.136992492843902</v>
      </c>
      <c r="K23" s="13">
        <v>125.934977289239</v>
      </c>
      <c r="L23" s="12" t="s">
        <v>136</v>
      </c>
      <c r="M23" s="12" t="s">
        <v>135</v>
      </c>
      <c r="N23" s="12" t="s">
        <v>134</v>
      </c>
      <c r="O23" s="12" t="s">
        <v>133</v>
      </c>
      <c r="P23" s="12" t="s">
        <v>132</v>
      </c>
      <c r="Q23" s="12" t="s">
        <v>131</v>
      </c>
      <c r="R23" s="12" t="s">
        <v>130</v>
      </c>
      <c r="S23" s="12" t="s">
        <v>129</v>
      </c>
      <c r="T23" s="12" t="s">
        <v>128</v>
      </c>
      <c r="U23" s="12" t="s">
        <v>127</v>
      </c>
      <c r="V23" s="18">
        <v>3000</v>
      </c>
    </row>
    <row r="24" spans="1:22">
      <c r="A24" s="17" t="s">
        <v>12</v>
      </c>
      <c r="B24" s="14">
        <v>4.5479503894695297</v>
      </c>
      <c r="C24" s="14">
        <v>63.381855728105997</v>
      </c>
      <c r="D24" s="14">
        <v>37.811416836832699</v>
      </c>
      <c r="E24" s="14">
        <v>76.200030474419094</v>
      </c>
      <c r="F24" s="14">
        <v>7.1621659118590797</v>
      </c>
      <c r="G24" s="14">
        <v>103.28482671042801</v>
      </c>
      <c r="H24" s="13">
        <v>24.1575211643482</v>
      </c>
      <c r="I24" s="13">
        <v>129.28182271380001</v>
      </c>
      <c r="J24" s="13">
        <v>38.418530598776698</v>
      </c>
      <c r="K24" s="13">
        <v>81.895696103582907</v>
      </c>
      <c r="L24" s="12" t="s">
        <v>136</v>
      </c>
      <c r="M24" s="12" t="s">
        <v>135</v>
      </c>
      <c r="N24" s="12" t="s">
        <v>134</v>
      </c>
      <c r="O24" s="12" t="s">
        <v>133</v>
      </c>
      <c r="P24" s="12" t="s">
        <v>132</v>
      </c>
      <c r="Q24" s="12" t="s">
        <v>131</v>
      </c>
      <c r="R24" s="12" t="s">
        <v>130</v>
      </c>
      <c r="S24" s="12" t="s">
        <v>129</v>
      </c>
      <c r="T24" s="12" t="s">
        <v>128</v>
      </c>
      <c r="U24" s="12" t="s">
        <v>127</v>
      </c>
      <c r="V24" s="18">
        <v>3000</v>
      </c>
    </row>
    <row r="25" spans="1:22">
      <c r="A25" s="17" t="s">
        <v>17</v>
      </c>
      <c r="B25" s="14">
        <v>8.4178161384429409</v>
      </c>
      <c r="C25" s="14">
        <v>54.923842752338501</v>
      </c>
      <c r="D25" s="14">
        <v>85.113575100144303</v>
      </c>
      <c r="E25" s="14">
        <v>139.51481936189401</v>
      </c>
      <c r="F25" s="14">
        <v>9.2021012254750101</v>
      </c>
      <c r="G25" s="14">
        <v>114.978664014335</v>
      </c>
      <c r="H25" s="13">
        <v>62.9741429454646</v>
      </c>
      <c r="I25" s="13">
        <v>260.56313549661201</v>
      </c>
      <c r="J25" s="13">
        <v>67.065261937061805</v>
      </c>
      <c r="K25" s="13">
        <v>31.380312600126601</v>
      </c>
      <c r="L25" s="12" t="s">
        <v>136</v>
      </c>
      <c r="M25" s="12" t="s">
        <v>135</v>
      </c>
      <c r="N25" s="12" t="s">
        <v>134</v>
      </c>
      <c r="O25" s="12" t="s">
        <v>133</v>
      </c>
      <c r="P25" s="12" t="s">
        <v>132</v>
      </c>
      <c r="Q25" s="12" t="s">
        <v>131</v>
      </c>
      <c r="R25" s="12" t="s">
        <v>130</v>
      </c>
      <c r="S25" s="12" t="s">
        <v>129</v>
      </c>
      <c r="T25" s="12" t="s">
        <v>128</v>
      </c>
      <c r="U25" s="12" t="s">
        <v>127</v>
      </c>
      <c r="V25" s="18">
        <v>3000</v>
      </c>
    </row>
    <row r="26" spans="1:22">
      <c r="A26" s="17" t="s">
        <v>59</v>
      </c>
      <c r="B26" s="14">
        <v>33.569412175565397</v>
      </c>
      <c r="C26" s="14">
        <v>88.645957435903696</v>
      </c>
      <c r="D26" s="14">
        <v>126.650454813306</v>
      </c>
      <c r="E26" s="14">
        <v>88.615526349070393</v>
      </c>
      <c r="F26" s="14">
        <v>65.8760054757809</v>
      </c>
      <c r="G26" s="14">
        <v>372.60845497124399</v>
      </c>
      <c r="H26" s="13">
        <v>88.645957435903696</v>
      </c>
      <c r="I26" s="13">
        <v>145.500264074521</v>
      </c>
      <c r="J26" s="13">
        <v>70.049412008134894</v>
      </c>
      <c r="K26" s="13">
        <v>65.8760054757809</v>
      </c>
      <c r="L26" s="12" t="s">
        <v>103</v>
      </c>
      <c r="M26" s="12" t="s">
        <v>102</v>
      </c>
      <c r="N26" s="12" t="s">
        <v>101</v>
      </c>
      <c r="O26" s="12" t="s">
        <v>100</v>
      </c>
      <c r="P26" s="12" t="s">
        <v>99</v>
      </c>
      <c r="Q26" s="12" t="s">
        <v>98</v>
      </c>
      <c r="R26" s="12" t="s">
        <v>97</v>
      </c>
      <c r="S26" s="12" t="s">
        <v>96</v>
      </c>
      <c r="T26" s="12" t="s">
        <v>95</v>
      </c>
      <c r="U26" s="12" t="s">
        <v>94</v>
      </c>
      <c r="V26" s="18">
        <v>2000</v>
      </c>
    </row>
    <row r="27" spans="1:22">
      <c r="A27" s="17" t="s">
        <v>126</v>
      </c>
      <c r="B27" s="14">
        <v>7.2231584509379996</v>
      </c>
      <c r="C27" s="14">
        <v>45.987077436142499</v>
      </c>
      <c r="D27" s="14">
        <v>120.74270933275299</v>
      </c>
      <c r="E27" s="14">
        <v>45.987077436142499</v>
      </c>
      <c r="F27" s="14">
        <v>36.225460021396202</v>
      </c>
      <c r="G27" s="14">
        <v>271.49030284164201</v>
      </c>
      <c r="H27" s="13">
        <v>45.987077436142499</v>
      </c>
      <c r="I27" s="13">
        <v>121.593794093591</v>
      </c>
      <c r="J27" s="13">
        <v>45.987077436142499</v>
      </c>
      <c r="K27" s="13">
        <v>36.225460021396202</v>
      </c>
      <c r="L27" s="12" t="s">
        <v>103</v>
      </c>
      <c r="M27" s="12" t="s">
        <v>102</v>
      </c>
      <c r="N27" s="12" t="s">
        <v>101</v>
      </c>
      <c r="O27" s="12" t="s">
        <v>100</v>
      </c>
      <c r="P27" s="12" t="s">
        <v>99</v>
      </c>
      <c r="Q27" s="12" t="s">
        <v>98</v>
      </c>
      <c r="R27" s="12" t="s">
        <v>97</v>
      </c>
      <c r="S27" s="12" t="s">
        <v>96</v>
      </c>
      <c r="T27" s="12" t="s">
        <v>95</v>
      </c>
      <c r="U27" s="12" t="s">
        <v>94</v>
      </c>
      <c r="V27" s="18">
        <v>2000</v>
      </c>
    </row>
    <row r="28" spans="1:22">
      <c r="A28" s="17" t="s">
        <v>125</v>
      </c>
      <c r="B28" s="14">
        <v>15.0510741103617</v>
      </c>
      <c r="C28" s="14">
        <v>108.099652176323</v>
      </c>
      <c r="D28" s="14">
        <v>292.15420625605799</v>
      </c>
      <c r="E28" s="14">
        <v>108.099652176323</v>
      </c>
      <c r="F28" s="14">
        <v>64.300728023915099</v>
      </c>
      <c r="G28" s="14">
        <v>721.52630327103498</v>
      </c>
      <c r="H28" s="13">
        <v>108.099652176323</v>
      </c>
      <c r="I28" s="13">
        <v>293.18290254710001</v>
      </c>
      <c r="J28" s="13">
        <v>107.63834572584</v>
      </c>
      <c r="K28" s="13">
        <v>64.300728023915099</v>
      </c>
      <c r="L28" s="12" t="s">
        <v>103</v>
      </c>
      <c r="M28" s="12" t="s">
        <v>102</v>
      </c>
      <c r="N28" s="12" t="s">
        <v>101</v>
      </c>
      <c r="O28" s="12" t="s">
        <v>100</v>
      </c>
      <c r="P28" s="12" t="s">
        <v>99</v>
      </c>
      <c r="Q28" s="12" t="s">
        <v>98</v>
      </c>
      <c r="R28" s="12" t="s">
        <v>97</v>
      </c>
      <c r="S28" s="12" t="s">
        <v>96</v>
      </c>
      <c r="T28" s="12" t="s">
        <v>95</v>
      </c>
      <c r="U28" s="12" t="s">
        <v>94</v>
      </c>
      <c r="V28" s="18">
        <v>2000</v>
      </c>
    </row>
    <row r="29" spans="1:22">
      <c r="A29" s="17" t="s">
        <v>124</v>
      </c>
      <c r="B29" s="14">
        <v>11.0054025108789</v>
      </c>
      <c r="C29" s="14">
        <v>25.8117063199835</v>
      </c>
      <c r="D29" s="14">
        <v>47.217082612587198</v>
      </c>
      <c r="E29" s="14">
        <v>72.966848042962894</v>
      </c>
      <c r="F29" s="14">
        <v>129.13585773018599</v>
      </c>
      <c r="G29" s="14">
        <v>45.867542576531498</v>
      </c>
      <c r="H29" s="13">
        <v>120.83556502973801</v>
      </c>
      <c r="I29" s="13">
        <v>36.934792429243103</v>
      </c>
      <c r="J29" s="13">
        <v>144.446585104067</v>
      </c>
      <c r="K29" s="13">
        <v>72.777079432099598</v>
      </c>
      <c r="L29" s="12" t="s">
        <v>103</v>
      </c>
      <c r="M29" s="12" t="s">
        <v>102</v>
      </c>
      <c r="N29" s="12" t="s">
        <v>101</v>
      </c>
      <c r="O29" s="12" t="s">
        <v>100</v>
      </c>
      <c r="P29" s="12" t="s">
        <v>99</v>
      </c>
      <c r="Q29" s="12" t="s">
        <v>98</v>
      </c>
      <c r="R29" s="12" t="s">
        <v>97</v>
      </c>
      <c r="S29" s="12" t="s">
        <v>96</v>
      </c>
      <c r="T29" s="12" t="s">
        <v>95</v>
      </c>
      <c r="U29" s="12" t="s">
        <v>94</v>
      </c>
      <c r="V29" s="18">
        <v>2000</v>
      </c>
    </row>
    <row r="30" spans="1:22">
      <c r="A30" s="17" t="s">
        <v>31</v>
      </c>
      <c r="B30" s="14">
        <v>4.78811857545523</v>
      </c>
      <c r="C30" s="14">
        <v>19.029491993021601</v>
      </c>
      <c r="D30" s="14">
        <v>40.863309079538901</v>
      </c>
      <c r="E30" s="14">
        <v>28.2641172430395</v>
      </c>
      <c r="F30" s="14">
        <v>96.162932840198394</v>
      </c>
      <c r="G30" s="14">
        <v>40.347150576129899</v>
      </c>
      <c r="H30" s="13">
        <v>65.377382854093796</v>
      </c>
      <c r="I30" s="13">
        <v>32.112071724189803</v>
      </c>
      <c r="J30" s="13">
        <v>108.775272674634</v>
      </c>
      <c r="K30" s="13">
        <v>29.291447530456502</v>
      </c>
      <c r="L30" s="12" t="s">
        <v>103</v>
      </c>
      <c r="M30" s="12" t="s">
        <v>102</v>
      </c>
      <c r="N30" s="12" t="s">
        <v>101</v>
      </c>
      <c r="O30" s="12" t="s">
        <v>100</v>
      </c>
      <c r="P30" s="12" t="s">
        <v>99</v>
      </c>
      <c r="Q30" s="12" t="s">
        <v>98</v>
      </c>
      <c r="R30" s="12" t="s">
        <v>97</v>
      </c>
      <c r="S30" s="12" t="s">
        <v>96</v>
      </c>
      <c r="T30" s="12" t="s">
        <v>95</v>
      </c>
      <c r="U30" s="12" t="s">
        <v>94</v>
      </c>
      <c r="V30" s="18">
        <v>2000</v>
      </c>
    </row>
    <row r="31" spans="1:22">
      <c r="A31" s="17" t="s">
        <v>33</v>
      </c>
      <c r="B31" s="14">
        <v>8.1000483359102802</v>
      </c>
      <c r="C31" s="14">
        <v>30.356948483850498</v>
      </c>
      <c r="D31" s="14">
        <v>44.219981396540703</v>
      </c>
      <c r="E31" s="14">
        <v>46.263606290195597</v>
      </c>
      <c r="F31" s="14">
        <v>111.008028234389</v>
      </c>
      <c r="G31" s="14">
        <v>34.447138159115397</v>
      </c>
      <c r="H31" s="13">
        <v>87.848480222621504</v>
      </c>
      <c r="I31" s="13">
        <v>32.746778447103999</v>
      </c>
      <c r="J31" s="13">
        <v>83.052329449099105</v>
      </c>
      <c r="K31" s="13">
        <v>43.766014727524002</v>
      </c>
      <c r="L31" s="12" t="s">
        <v>103</v>
      </c>
      <c r="M31" s="12" t="s">
        <v>102</v>
      </c>
      <c r="N31" s="12" t="s">
        <v>101</v>
      </c>
      <c r="O31" s="12" t="s">
        <v>100</v>
      </c>
      <c r="P31" s="12" t="s">
        <v>99</v>
      </c>
      <c r="Q31" s="12" t="s">
        <v>98</v>
      </c>
      <c r="R31" s="12" t="s">
        <v>97</v>
      </c>
      <c r="S31" s="12" t="s">
        <v>96</v>
      </c>
      <c r="T31" s="12" t="s">
        <v>95</v>
      </c>
      <c r="U31" s="12" t="s">
        <v>94</v>
      </c>
      <c r="V31" s="18">
        <v>2000</v>
      </c>
    </row>
    <row r="32" spans="1:22">
      <c r="A32" s="17" t="s">
        <v>32</v>
      </c>
      <c r="B32" s="14">
        <v>7.8414642298411303</v>
      </c>
      <c r="C32" s="14">
        <v>32.233121164574001</v>
      </c>
      <c r="D32" s="14">
        <v>39.349029248238899</v>
      </c>
      <c r="E32" s="14">
        <v>66.795734191647199</v>
      </c>
      <c r="F32" s="14">
        <v>109.761427913207</v>
      </c>
      <c r="G32" s="14">
        <v>73.293863703525105</v>
      </c>
      <c r="H32" s="13">
        <v>87.213753739519802</v>
      </c>
      <c r="I32" s="13">
        <v>41.607481232458802</v>
      </c>
      <c r="J32" s="13">
        <v>106.67545240581499</v>
      </c>
      <c r="K32" s="13">
        <v>65.890757250441197</v>
      </c>
      <c r="L32" s="12" t="s">
        <v>103</v>
      </c>
      <c r="M32" s="12" t="s">
        <v>102</v>
      </c>
      <c r="N32" s="12" t="s">
        <v>101</v>
      </c>
      <c r="O32" s="12" t="s">
        <v>100</v>
      </c>
      <c r="P32" s="12" t="s">
        <v>99</v>
      </c>
      <c r="Q32" s="12" t="s">
        <v>98</v>
      </c>
      <c r="R32" s="12" t="s">
        <v>97</v>
      </c>
      <c r="S32" s="12" t="s">
        <v>96</v>
      </c>
      <c r="T32" s="12" t="s">
        <v>95</v>
      </c>
      <c r="U32" s="12" t="s">
        <v>94</v>
      </c>
      <c r="V32" s="18">
        <v>2000</v>
      </c>
    </row>
    <row r="33" spans="1:22">
      <c r="A33" s="17" t="s">
        <v>34</v>
      </c>
      <c r="B33" s="14">
        <v>6.5906122462821299</v>
      </c>
      <c r="C33" s="14">
        <v>28.067331828927699</v>
      </c>
      <c r="D33" s="14">
        <v>23.155519257317799</v>
      </c>
      <c r="E33" s="14">
        <v>41.749883416744503</v>
      </c>
      <c r="F33" s="14">
        <v>20.828301821809202</v>
      </c>
      <c r="G33" s="14">
        <v>22.978916186776999</v>
      </c>
      <c r="H33" s="13">
        <v>41.993532962335202</v>
      </c>
      <c r="I33" s="13">
        <v>27.084740912817701</v>
      </c>
      <c r="J33" s="13">
        <v>26.877704044206801</v>
      </c>
      <c r="K33" s="13">
        <v>40.373985180129097</v>
      </c>
      <c r="L33" s="12" t="s">
        <v>103</v>
      </c>
      <c r="M33" s="12" t="s">
        <v>102</v>
      </c>
      <c r="N33" s="12" t="s">
        <v>101</v>
      </c>
      <c r="O33" s="12" t="s">
        <v>100</v>
      </c>
      <c r="P33" s="12" t="s">
        <v>99</v>
      </c>
      <c r="Q33" s="12" t="s">
        <v>98</v>
      </c>
      <c r="R33" s="12" t="s">
        <v>97</v>
      </c>
      <c r="S33" s="12" t="s">
        <v>96</v>
      </c>
      <c r="T33" s="12" t="s">
        <v>95</v>
      </c>
      <c r="U33" s="12" t="s">
        <v>94</v>
      </c>
      <c r="V33" s="18">
        <v>2000</v>
      </c>
    </row>
    <row r="34" spans="1:22">
      <c r="A34" s="17" t="s">
        <v>36</v>
      </c>
      <c r="B34" s="14">
        <v>11.9856823918731</v>
      </c>
      <c r="C34" s="14">
        <v>41.7927809439756</v>
      </c>
      <c r="D34" s="14">
        <v>30.6465065371235</v>
      </c>
      <c r="E34" s="14">
        <v>45.935064892012598</v>
      </c>
      <c r="F34" s="14">
        <v>75.690874158529894</v>
      </c>
      <c r="G34" s="14">
        <v>13.318417212567001</v>
      </c>
      <c r="H34" s="14">
        <v>65.220468691508003</v>
      </c>
      <c r="I34" s="14">
        <v>34.242087606762098</v>
      </c>
      <c r="J34" s="14">
        <v>39.566507065476699</v>
      </c>
      <c r="K34" s="14">
        <v>114.978254280074</v>
      </c>
      <c r="L34" s="12" t="s">
        <v>123</v>
      </c>
      <c r="M34" s="12" t="s">
        <v>122</v>
      </c>
      <c r="N34" s="12" t="s">
        <v>121</v>
      </c>
      <c r="O34" s="12" t="s">
        <v>120</v>
      </c>
      <c r="P34" s="12" t="s">
        <v>119</v>
      </c>
      <c r="Q34" s="12" t="s">
        <v>118</v>
      </c>
      <c r="R34" s="12" t="s">
        <v>117</v>
      </c>
      <c r="S34" s="12" t="s">
        <v>116</v>
      </c>
      <c r="T34" s="12" t="s">
        <v>115</v>
      </c>
      <c r="U34" s="12" t="s">
        <v>114</v>
      </c>
      <c r="V34" s="18">
        <v>1950</v>
      </c>
    </row>
    <row r="35" spans="1:22">
      <c r="A35" s="17" t="s">
        <v>162</v>
      </c>
      <c r="B35" s="14">
        <v>11.701671670744799</v>
      </c>
      <c r="C35" s="14">
        <v>32.459011683632099</v>
      </c>
      <c r="D35" s="14">
        <v>22.975226322497502</v>
      </c>
      <c r="E35" s="14">
        <v>38.851742017982403</v>
      </c>
      <c r="F35" s="14">
        <v>92.950019805236295</v>
      </c>
      <c r="G35" s="14">
        <v>14.0045198174201</v>
      </c>
      <c r="H35" s="13">
        <v>71.094138294348895</v>
      </c>
      <c r="I35" s="13">
        <v>26.836621120756199</v>
      </c>
      <c r="J35" s="13">
        <v>29.336432687322802</v>
      </c>
      <c r="K35" s="13">
        <v>146.005595984454</v>
      </c>
      <c r="L35" s="12" t="s">
        <v>123</v>
      </c>
      <c r="M35" s="12" t="s">
        <v>122</v>
      </c>
      <c r="N35" s="12" t="s">
        <v>121</v>
      </c>
      <c r="O35" s="12" t="s">
        <v>120</v>
      </c>
      <c r="P35" s="12" t="s">
        <v>119</v>
      </c>
      <c r="Q35" s="12" t="s">
        <v>118</v>
      </c>
      <c r="R35" s="12" t="s">
        <v>117</v>
      </c>
      <c r="S35" s="12" t="s">
        <v>116</v>
      </c>
      <c r="T35" s="12" t="s">
        <v>115</v>
      </c>
      <c r="U35" s="12" t="s">
        <v>114</v>
      </c>
      <c r="V35" s="18">
        <v>1950</v>
      </c>
    </row>
    <row r="36" spans="1:22">
      <c r="A36" s="17" t="s">
        <v>163</v>
      </c>
      <c r="B36" s="14">
        <v>12.769000723987499</v>
      </c>
      <c r="C36" s="14">
        <v>43.212441618969102</v>
      </c>
      <c r="D36" s="14">
        <v>32.455244152039299</v>
      </c>
      <c r="E36" s="14">
        <v>48.736775452468997</v>
      </c>
      <c r="F36" s="14">
        <v>76.634805209810494</v>
      </c>
      <c r="G36" s="14">
        <v>14.9437187233533</v>
      </c>
      <c r="H36" s="13">
        <v>77.598708481855098</v>
      </c>
      <c r="I36" s="13">
        <v>36.223693077992003</v>
      </c>
      <c r="J36" s="13">
        <v>41.1095708261875</v>
      </c>
      <c r="K36" s="13">
        <v>124.21066639438401</v>
      </c>
      <c r="L36" s="12" t="s">
        <v>123</v>
      </c>
      <c r="M36" s="12" t="s">
        <v>122</v>
      </c>
      <c r="N36" s="12" t="s">
        <v>121</v>
      </c>
      <c r="O36" s="12" t="s">
        <v>120</v>
      </c>
      <c r="P36" s="12" t="s">
        <v>119</v>
      </c>
      <c r="Q36" s="12" t="s">
        <v>118</v>
      </c>
      <c r="R36" s="12" t="s">
        <v>117</v>
      </c>
      <c r="S36" s="12" t="s">
        <v>116</v>
      </c>
      <c r="T36" s="12" t="s">
        <v>115</v>
      </c>
      <c r="U36" s="12" t="s">
        <v>114</v>
      </c>
      <c r="V36" s="18">
        <v>1950</v>
      </c>
    </row>
    <row r="37" spans="1:22">
      <c r="A37" s="17" t="s">
        <v>54</v>
      </c>
      <c r="B37" s="14">
        <v>13.6878979747872</v>
      </c>
      <c r="C37" s="14">
        <v>44.996981537409198</v>
      </c>
      <c r="D37" s="14">
        <v>32.204931329304003</v>
      </c>
      <c r="E37" s="14">
        <v>47.603497457799897</v>
      </c>
      <c r="F37" s="14">
        <v>70.317051624862401</v>
      </c>
      <c r="G37" s="14">
        <v>14.126106328034099</v>
      </c>
      <c r="H37" s="13">
        <v>61.269035201827997</v>
      </c>
      <c r="I37" s="13">
        <v>34.716145103527097</v>
      </c>
      <c r="J37" s="13">
        <v>43.124657228610602</v>
      </c>
      <c r="K37" s="13">
        <v>102.493978109157</v>
      </c>
      <c r="L37" s="12" t="s">
        <v>123</v>
      </c>
      <c r="M37" s="12" t="s">
        <v>122</v>
      </c>
      <c r="N37" s="12" t="s">
        <v>121</v>
      </c>
      <c r="O37" s="12" t="s">
        <v>120</v>
      </c>
      <c r="P37" s="12" t="s">
        <v>119</v>
      </c>
      <c r="Q37" s="12" t="s">
        <v>118</v>
      </c>
      <c r="R37" s="12" t="s">
        <v>117</v>
      </c>
      <c r="S37" s="12" t="s">
        <v>116</v>
      </c>
      <c r="T37" s="12" t="s">
        <v>115</v>
      </c>
      <c r="U37" s="12" t="s">
        <v>114</v>
      </c>
      <c r="V37" s="18">
        <v>1950</v>
      </c>
    </row>
    <row r="38" spans="1:22">
      <c r="A38" s="17" t="s">
        <v>42</v>
      </c>
      <c r="B38" s="14">
        <v>58.688745433656599</v>
      </c>
      <c r="C38" s="14">
        <v>111.412291768798</v>
      </c>
      <c r="D38" s="14">
        <v>79.327041015057603</v>
      </c>
      <c r="E38" s="14">
        <v>79.327041015057603</v>
      </c>
      <c r="F38" s="14">
        <v>114.448642157797</v>
      </c>
      <c r="G38" s="14">
        <v>81.218035278479306</v>
      </c>
      <c r="H38" s="13">
        <v>237.953726089198</v>
      </c>
      <c r="I38" s="13">
        <v>107.398601456682</v>
      </c>
      <c r="J38" s="13">
        <v>97.619080430072799</v>
      </c>
      <c r="K38" s="13">
        <v>192.736765452448</v>
      </c>
      <c r="L38" s="12" t="s">
        <v>103</v>
      </c>
      <c r="M38" s="12" t="s">
        <v>102</v>
      </c>
      <c r="N38" s="12" t="s">
        <v>101</v>
      </c>
      <c r="O38" s="12" t="s">
        <v>100</v>
      </c>
      <c r="P38" s="12" t="s">
        <v>99</v>
      </c>
      <c r="Q38" s="12" t="s">
        <v>98</v>
      </c>
      <c r="R38" s="12" t="s">
        <v>97</v>
      </c>
      <c r="S38" s="12" t="s">
        <v>96</v>
      </c>
      <c r="T38" s="12" t="s">
        <v>95</v>
      </c>
      <c r="U38" s="12" t="s">
        <v>94</v>
      </c>
      <c r="V38" s="18">
        <v>2000</v>
      </c>
    </row>
    <row r="39" spans="1:22">
      <c r="A39" s="17" t="s">
        <v>35</v>
      </c>
      <c r="B39" s="14">
        <v>13.825482766675</v>
      </c>
      <c r="C39" s="14">
        <v>52.288603080162602</v>
      </c>
      <c r="D39" s="14">
        <v>51.556685435961199</v>
      </c>
      <c r="E39" s="14">
        <v>99.631727898844105</v>
      </c>
      <c r="F39" s="14">
        <v>79.323155121058605</v>
      </c>
      <c r="G39" s="14">
        <v>24.545980301107399</v>
      </c>
      <c r="H39" s="13">
        <v>252.71649423837701</v>
      </c>
      <c r="I39" s="13">
        <v>53.133599235629497</v>
      </c>
      <c r="J39" s="13">
        <v>80.051609572797503</v>
      </c>
      <c r="K39" s="13">
        <v>75.510852546872997</v>
      </c>
      <c r="L39" s="12" t="s">
        <v>113</v>
      </c>
      <c r="M39" s="12" t="s">
        <v>112</v>
      </c>
      <c r="N39" s="12" t="s">
        <v>111</v>
      </c>
      <c r="O39" s="12" t="s">
        <v>110</v>
      </c>
      <c r="P39" s="12" t="s">
        <v>109</v>
      </c>
      <c r="Q39" s="12" t="s">
        <v>108</v>
      </c>
      <c r="R39" s="12" t="s">
        <v>107</v>
      </c>
      <c r="S39" s="12" t="s">
        <v>106</v>
      </c>
      <c r="T39" s="12" t="s">
        <v>105</v>
      </c>
      <c r="U39" s="12" t="s">
        <v>104</v>
      </c>
      <c r="V39" s="18">
        <v>1000</v>
      </c>
    </row>
    <row r="40" spans="1:22">
      <c r="A40" s="17" t="s">
        <v>56</v>
      </c>
      <c r="B40" s="14">
        <v>41.077751014422503</v>
      </c>
      <c r="C40" s="14">
        <v>84.853961511147602</v>
      </c>
      <c r="D40" s="14">
        <v>64.002163057149005</v>
      </c>
      <c r="E40" s="14">
        <v>168.539246099297</v>
      </c>
      <c r="F40" s="14">
        <v>106.54683376884999</v>
      </c>
      <c r="G40" s="14">
        <v>70.465149904494794</v>
      </c>
      <c r="H40" s="13">
        <v>200.34148075468701</v>
      </c>
      <c r="I40" s="13">
        <v>81.250805058251004</v>
      </c>
      <c r="J40" s="13">
        <v>87.335650284871093</v>
      </c>
      <c r="K40" s="13">
        <v>170.61149721025501</v>
      </c>
      <c r="L40" s="12" t="s">
        <v>103</v>
      </c>
      <c r="M40" s="12" t="s">
        <v>102</v>
      </c>
      <c r="N40" s="12" t="s">
        <v>101</v>
      </c>
      <c r="O40" s="12" t="s">
        <v>100</v>
      </c>
      <c r="P40" s="12" t="s">
        <v>99</v>
      </c>
      <c r="Q40" s="12" t="s">
        <v>98</v>
      </c>
      <c r="R40" s="12" t="s">
        <v>97</v>
      </c>
      <c r="S40" s="12" t="s">
        <v>96</v>
      </c>
      <c r="T40" s="12" t="s">
        <v>95</v>
      </c>
      <c r="U40" s="12" t="s">
        <v>94</v>
      </c>
      <c r="V40" s="18">
        <v>2000</v>
      </c>
    </row>
    <row r="41" spans="1:22">
      <c r="A41" s="17" t="s">
        <v>44</v>
      </c>
      <c r="B41" s="14">
        <v>54.511739311278703</v>
      </c>
      <c r="C41" s="14">
        <v>105.155582839602</v>
      </c>
      <c r="D41" s="14">
        <v>103.63213688336501</v>
      </c>
      <c r="E41" s="14">
        <v>146.21885015807999</v>
      </c>
      <c r="F41" s="14">
        <v>149.714026514041</v>
      </c>
      <c r="G41" s="14">
        <v>71.856753019990705</v>
      </c>
      <c r="H41" s="13">
        <v>272.47309356970698</v>
      </c>
      <c r="I41" s="13">
        <v>93.671762589365898</v>
      </c>
      <c r="J41" s="13">
        <v>142.63687318247599</v>
      </c>
      <c r="K41" s="13">
        <v>148.15599825802099</v>
      </c>
      <c r="L41" s="12" t="s">
        <v>103</v>
      </c>
      <c r="M41" s="12" t="s">
        <v>102</v>
      </c>
      <c r="N41" s="12" t="s">
        <v>101</v>
      </c>
      <c r="O41" s="12" t="s">
        <v>100</v>
      </c>
      <c r="P41" s="12" t="s">
        <v>99</v>
      </c>
      <c r="Q41" s="12" t="s">
        <v>98</v>
      </c>
      <c r="R41" s="12" t="s">
        <v>97</v>
      </c>
      <c r="S41" s="12" t="s">
        <v>96</v>
      </c>
      <c r="T41" s="12" t="s">
        <v>95</v>
      </c>
      <c r="U41" s="12" t="s">
        <v>94</v>
      </c>
      <c r="V41" s="18">
        <v>2000</v>
      </c>
    </row>
    <row r="42" spans="1:22">
      <c r="A42" s="17" t="s">
        <v>37</v>
      </c>
      <c r="B42" s="14">
        <v>72.206214197892905</v>
      </c>
      <c r="C42" s="14">
        <v>135.107816177704</v>
      </c>
      <c r="D42" s="14">
        <v>109.17087624649</v>
      </c>
      <c r="E42" s="14">
        <v>233.55960168493201</v>
      </c>
      <c r="F42" s="14">
        <v>150.100638090736</v>
      </c>
      <c r="G42" s="14">
        <v>107.776661174239</v>
      </c>
      <c r="H42" s="13">
        <v>290.66176679824702</v>
      </c>
      <c r="I42" s="13">
        <v>131.081647563541</v>
      </c>
      <c r="J42" s="13">
        <v>153.195899930877</v>
      </c>
      <c r="K42" s="13">
        <v>223.397120437116</v>
      </c>
      <c r="L42" s="12" t="s">
        <v>103</v>
      </c>
      <c r="M42" s="12" t="s">
        <v>102</v>
      </c>
      <c r="N42" s="12" t="s">
        <v>101</v>
      </c>
      <c r="O42" s="12" t="s">
        <v>100</v>
      </c>
      <c r="P42" s="12" t="s">
        <v>99</v>
      </c>
      <c r="Q42" s="12" t="s">
        <v>98</v>
      </c>
      <c r="R42" s="12" t="s">
        <v>97</v>
      </c>
      <c r="S42" s="12" t="s">
        <v>96</v>
      </c>
      <c r="T42" s="12" t="s">
        <v>95</v>
      </c>
      <c r="U42" s="12" t="s">
        <v>94</v>
      </c>
      <c r="V42" s="18">
        <v>2000</v>
      </c>
    </row>
    <row r="43" spans="1:22">
      <c r="A43" s="17" t="s">
        <v>49</v>
      </c>
      <c r="B43" s="14">
        <v>100.886006183387</v>
      </c>
      <c r="C43" s="14">
        <v>188.66346749958001</v>
      </c>
      <c r="D43" s="14">
        <v>175.30506040180501</v>
      </c>
      <c r="E43" s="14">
        <v>264.36307607827899</v>
      </c>
      <c r="F43" s="14">
        <v>248.68419153008699</v>
      </c>
      <c r="G43" s="14">
        <v>137.69703840958499</v>
      </c>
      <c r="H43" s="13">
        <v>437.49513077880999</v>
      </c>
      <c r="I43" s="13">
        <v>165.236505626396</v>
      </c>
      <c r="J43" s="13">
        <v>207.46135477664001</v>
      </c>
      <c r="K43" s="13">
        <v>266.194720483097</v>
      </c>
      <c r="L43" s="12" t="s">
        <v>103</v>
      </c>
      <c r="M43" s="12" t="s">
        <v>102</v>
      </c>
      <c r="N43" s="12" t="s">
        <v>101</v>
      </c>
      <c r="O43" s="12" t="s">
        <v>100</v>
      </c>
      <c r="P43" s="12" t="s">
        <v>99</v>
      </c>
      <c r="Q43" s="12" t="s">
        <v>98</v>
      </c>
      <c r="R43" s="12" t="s">
        <v>97</v>
      </c>
      <c r="S43" s="12" t="s">
        <v>96</v>
      </c>
      <c r="T43" s="12" t="s">
        <v>95</v>
      </c>
      <c r="U43" s="12" t="s">
        <v>94</v>
      </c>
      <c r="V43" s="18">
        <v>2000</v>
      </c>
    </row>
    <row r="44" spans="1:22">
      <c r="A44" s="17" t="s">
        <v>55</v>
      </c>
      <c r="B44" s="14">
        <v>183.88173100185099</v>
      </c>
      <c r="C44" s="14">
        <v>274.10379374119799</v>
      </c>
      <c r="D44" s="14">
        <v>286.47923657287402</v>
      </c>
      <c r="E44" s="14">
        <v>299.98811928313501</v>
      </c>
      <c r="F44" s="14">
        <v>353.45441422649299</v>
      </c>
      <c r="G44" s="14">
        <v>226.907900788696</v>
      </c>
      <c r="H44" s="13">
        <v>479.32212515837602</v>
      </c>
      <c r="I44" s="13">
        <v>250.802850311707</v>
      </c>
      <c r="J44" s="13">
        <v>316.20346974013302</v>
      </c>
      <c r="K44" s="13">
        <v>302.14974138388999</v>
      </c>
      <c r="L44" s="12" t="s">
        <v>103</v>
      </c>
      <c r="M44" s="12" t="s">
        <v>102</v>
      </c>
      <c r="N44" s="12" t="s">
        <v>101</v>
      </c>
      <c r="O44" s="12" t="s">
        <v>100</v>
      </c>
      <c r="P44" s="12" t="s">
        <v>99</v>
      </c>
      <c r="Q44" s="12" t="s">
        <v>98</v>
      </c>
      <c r="R44" s="12" t="s">
        <v>97</v>
      </c>
      <c r="S44" s="12" t="s">
        <v>96</v>
      </c>
      <c r="T44" s="12" t="s">
        <v>95</v>
      </c>
      <c r="U44" s="12" t="s">
        <v>94</v>
      </c>
      <c r="V44" s="18">
        <v>2000</v>
      </c>
    </row>
    <row r="45" spans="1:22">
      <c r="A45" s="17" t="s">
        <v>46</v>
      </c>
      <c r="B45" s="14">
        <v>102.206004472253</v>
      </c>
      <c r="C45" s="14">
        <v>192.47192963805199</v>
      </c>
      <c r="D45" s="14">
        <v>176.10768748506001</v>
      </c>
      <c r="E45" s="14">
        <v>259.45614070197303</v>
      </c>
      <c r="F45" s="14">
        <v>254.940582004682</v>
      </c>
      <c r="G45" s="14">
        <v>136.45696046975999</v>
      </c>
      <c r="H45" s="13">
        <v>412.88294962552601</v>
      </c>
      <c r="I45" s="13">
        <v>169.89931895816801</v>
      </c>
      <c r="J45" s="13">
        <v>208.13529574745499</v>
      </c>
      <c r="K45" s="13">
        <v>261.153371353316</v>
      </c>
      <c r="L45" s="12" t="s">
        <v>103</v>
      </c>
      <c r="M45" s="12" t="s">
        <v>102</v>
      </c>
      <c r="N45" s="12" t="s">
        <v>101</v>
      </c>
      <c r="O45" s="12" t="s">
        <v>100</v>
      </c>
      <c r="P45" s="12" t="s">
        <v>99</v>
      </c>
      <c r="Q45" s="12" t="s">
        <v>98</v>
      </c>
      <c r="R45" s="12" t="s">
        <v>97</v>
      </c>
      <c r="S45" s="12" t="s">
        <v>96</v>
      </c>
      <c r="T45" s="12" t="s">
        <v>95</v>
      </c>
      <c r="U45" s="12" t="s">
        <v>94</v>
      </c>
      <c r="V45" s="18">
        <v>2000</v>
      </c>
    </row>
    <row r="46" spans="1:22">
      <c r="A46" s="17" t="s">
        <v>38</v>
      </c>
      <c r="B46" s="14">
        <v>38.703445246121099</v>
      </c>
      <c r="C46" s="14">
        <v>78.092257556548006</v>
      </c>
      <c r="D46" s="14">
        <v>49.553131917154502</v>
      </c>
      <c r="E46" s="14">
        <v>168.678216102178</v>
      </c>
      <c r="F46" s="14">
        <v>71.457321503416793</v>
      </c>
      <c r="G46" s="14">
        <v>66.161054954853995</v>
      </c>
      <c r="H46" s="13">
        <v>211.44932607300299</v>
      </c>
      <c r="I46" s="13">
        <v>74.7448793286176</v>
      </c>
      <c r="J46" s="13">
        <v>72.076149106762898</v>
      </c>
      <c r="K46" s="13">
        <v>156.32299439740501</v>
      </c>
      <c r="L46" s="12" t="s">
        <v>103</v>
      </c>
      <c r="M46" s="12" t="s">
        <v>102</v>
      </c>
      <c r="N46" s="12" t="s">
        <v>101</v>
      </c>
      <c r="O46" s="12" t="s">
        <v>100</v>
      </c>
      <c r="P46" s="12" t="s">
        <v>99</v>
      </c>
      <c r="Q46" s="12" t="s">
        <v>98</v>
      </c>
      <c r="R46" s="12" t="s">
        <v>97</v>
      </c>
      <c r="S46" s="12" t="s">
        <v>96</v>
      </c>
      <c r="T46" s="12" t="s">
        <v>95</v>
      </c>
      <c r="U46" s="12" t="s">
        <v>94</v>
      </c>
      <c r="V46" s="18">
        <v>2000</v>
      </c>
    </row>
    <row r="47" spans="1:22">
      <c r="A47" s="17" t="s">
        <v>47</v>
      </c>
      <c r="B47" s="14">
        <v>32.811061215295901</v>
      </c>
      <c r="C47" s="14">
        <v>71.557545304704405</v>
      </c>
      <c r="D47" s="14">
        <v>49.531247319192097</v>
      </c>
      <c r="E47" s="14">
        <v>146.81200995143499</v>
      </c>
      <c r="F47" s="14">
        <v>69.727080893029395</v>
      </c>
      <c r="G47" s="14">
        <v>62.383864740313001</v>
      </c>
      <c r="H47" s="13">
        <v>199.22035880095501</v>
      </c>
      <c r="I47" s="13">
        <v>68.343401061785102</v>
      </c>
      <c r="J47" s="13">
        <v>67.101928740887601</v>
      </c>
      <c r="K47" s="13">
        <v>136.47246596776401</v>
      </c>
      <c r="L47" s="12" t="s">
        <v>103</v>
      </c>
      <c r="M47" s="12" t="s">
        <v>102</v>
      </c>
      <c r="N47" s="12" t="s">
        <v>101</v>
      </c>
      <c r="O47" s="12" t="s">
        <v>100</v>
      </c>
      <c r="P47" s="12" t="s">
        <v>99</v>
      </c>
      <c r="Q47" s="12" t="s">
        <v>98</v>
      </c>
      <c r="R47" s="12" t="s">
        <v>97</v>
      </c>
      <c r="S47" s="12" t="s">
        <v>96</v>
      </c>
      <c r="T47" s="12" t="s">
        <v>95</v>
      </c>
      <c r="U47" s="12" t="s">
        <v>94</v>
      </c>
      <c r="V47" s="18">
        <v>2000</v>
      </c>
    </row>
    <row r="48" spans="1:22">
      <c r="A48" s="17" t="s">
        <v>48</v>
      </c>
      <c r="B48" s="14">
        <v>66.925069661423606</v>
      </c>
      <c r="C48" s="14">
        <v>153.62212714910601</v>
      </c>
      <c r="D48" s="14">
        <v>176.211939012611</v>
      </c>
      <c r="E48" s="14">
        <v>219.04696118768601</v>
      </c>
      <c r="F48" s="14">
        <v>258.27091998085302</v>
      </c>
      <c r="G48" s="14">
        <v>93.260371069736905</v>
      </c>
      <c r="H48" s="13">
        <v>437.47623683979498</v>
      </c>
      <c r="I48" s="13">
        <v>145.593461832955</v>
      </c>
      <c r="J48" s="13">
        <v>207.83829894749601</v>
      </c>
      <c r="K48" s="13">
        <v>223.31087024253901</v>
      </c>
      <c r="L48" s="12" t="s">
        <v>103</v>
      </c>
      <c r="M48" s="12" t="s">
        <v>102</v>
      </c>
      <c r="N48" s="12" t="s">
        <v>101</v>
      </c>
      <c r="O48" s="12" t="s">
        <v>100</v>
      </c>
      <c r="P48" s="12" t="s">
        <v>99</v>
      </c>
      <c r="Q48" s="12" t="s">
        <v>98</v>
      </c>
      <c r="R48" s="12" t="s">
        <v>97</v>
      </c>
      <c r="S48" s="12" t="s">
        <v>96</v>
      </c>
      <c r="T48" s="12" t="s">
        <v>95</v>
      </c>
      <c r="U48" s="12" t="s">
        <v>94</v>
      </c>
      <c r="V48" s="18">
        <v>2000</v>
      </c>
    </row>
    <row r="49" spans="1:22">
      <c r="A49" s="17" t="s">
        <v>50</v>
      </c>
      <c r="B49" s="14">
        <v>53.334034300909501</v>
      </c>
      <c r="C49" s="14">
        <v>107.71115120159401</v>
      </c>
      <c r="D49" s="14">
        <v>169.936994329269</v>
      </c>
      <c r="E49" s="14">
        <v>155.18606366670701</v>
      </c>
      <c r="F49" s="14">
        <v>116.345713885422</v>
      </c>
      <c r="G49" s="14">
        <v>440.06259305665202</v>
      </c>
      <c r="H49" s="13">
        <v>203.145456914498</v>
      </c>
      <c r="I49" s="13">
        <v>210.75118780519199</v>
      </c>
      <c r="J49" s="13">
        <v>192.523325309846</v>
      </c>
      <c r="K49" s="13">
        <v>152.54295572172899</v>
      </c>
      <c r="L49" s="12" t="s">
        <v>71</v>
      </c>
      <c r="M49" s="12" t="s">
        <v>70</v>
      </c>
      <c r="N49" s="12" t="s">
        <v>69</v>
      </c>
      <c r="O49" s="12" t="s">
        <v>68</v>
      </c>
      <c r="P49" s="12" t="s">
        <v>67</v>
      </c>
      <c r="Q49" s="12" t="s">
        <v>66</v>
      </c>
      <c r="R49" s="12" t="s">
        <v>65</v>
      </c>
      <c r="S49" s="12" t="s">
        <v>64</v>
      </c>
      <c r="T49" s="12" t="s">
        <v>63</v>
      </c>
      <c r="U49" s="12" t="s">
        <v>62</v>
      </c>
      <c r="V49" s="18">
        <v>1200</v>
      </c>
    </row>
    <row r="50" spans="1:22">
      <c r="A50" s="17" t="s">
        <v>93</v>
      </c>
      <c r="B50" s="14">
        <v>32.879262692723501</v>
      </c>
      <c r="C50" s="14">
        <v>135.11871000604901</v>
      </c>
      <c r="D50" s="14">
        <v>163.54885655671299</v>
      </c>
      <c r="E50" s="14">
        <v>63.122225795208301</v>
      </c>
      <c r="F50" s="14">
        <v>176.62914456302499</v>
      </c>
      <c r="G50" s="14">
        <v>314.85786994521601</v>
      </c>
      <c r="H50" s="13">
        <v>275.80229005534397</v>
      </c>
      <c r="I50" s="13">
        <v>58.039951760396697</v>
      </c>
      <c r="J50" s="13">
        <v>254.347104919591</v>
      </c>
      <c r="K50" s="13">
        <v>192.72096495682601</v>
      </c>
      <c r="L50" s="12" t="s">
        <v>92</v>
      </c>
      <c r="M50" s="12" t="s">
        <v>91</v>
      </c>
      <c r="N50" s="12" t="s">
        <v>90</v>
      </c>
      <c r="O50" s="12" t="s">
        <v>89</v>
      </c>
      <c r="P50" s="12" t="s">
        <v>88</v>
      </c>
      <c r="Q50" s="12" t="s">
        <v>87</v>
      </c>
      <c r="R50" s="12" t="s">
        <v>86</v>
      </c>
      <c r="S50" s="12" t="s">
        <v>85</v>
      </c>
      <c r="T50" s="12" t="s">
        <v>84</v>
      </c>
      <c r="U50" s="12" t="s">
        <v>83</v>
      </c>
      <c r="V50" s="18">
        <v>600</v>
      </c>
    </row>
    <row r="51" spans="1:22">
      <c r="A51" s="17" t="s">
        <v>45</v>
      </c>
      <c r="B51" s="14">
        <v>24.9429551796302</v>
      </c>
      <c r="C51" s="14">
        <v>57.700830544731801</v>
      </c>
      <c r="D51" s="14">
        <v>97.300673926845604</v>
      </c>
      <c r="E51" s="14">
        <v>70.116067988967103</v>
      </c>
      <c r="F51" s="14">
        <v>66.156697347873305</v>
      </c>
      <c r="G51" s="14">
        <v>328.27945084172399</v>
      </c>
      <c r="H51" s="13">
        <v>90.969147344208906</v>
      </c>
      <c r="I51" s="13">
        <v>112.683171007845</v>
      </c>
      <c r="J51" s="13">
        <v>120.008997552119</v>
      </c>
      <c r="K51" s="13">
        <v>85.858112436397406</v>
      </c>
      <c r="L51" s="12" t="s">
        <v>92</v>
      </c>
      <c r="M51" s="12" t="s">
        <v>91</v>
      </c>
      <c r="N51" s="12" t="s">
        <v>90</v>
      </c>
      <c r="O51" s="12" t="s">
        <v>89</v>
      </c>
      <c r="P51" s="12" t="s">
        <v>88</v>
      </c>
      <c r="Q51" s="12" t="s">
        <v>87</v>
      </c>
      <c r="R51" s="12" t="s">
        <v>86</v>
      </c>
      <c r="S51" s="12" t="s">
        <v>85</v>
      </c>
      <c r="T51" s="12" t="s">
        <v>84</v>
      </c>
      <c r="U51" s="12" t="s">
        <v>83</v>
      </c>
      <c r="V51" s="18">
        <v>600</v>
      </c>
    </row>
    <row r="52" spans="1:22">
      <c r="A52" s="17" t="s">
        <v>82</v>
      </c>
      <c r="B52" s="14">
        <v>4.8041831557722503</v>
      </c>
      <c r="C52" s="14">
        <v>22.815866481034199</v>
      </c>
      <c r="D52" s="14">
        <v>101.29299023656699</v>
      </c>
      <c r="E52" s="14">
        <v>25.986764108831199</v>
      </c>
      <c r="F52" s="14">
        <v>105.08848111615799</v>
      </c>
      <c r="G52" s="14">
        <v>69.775270990069799</v>
      </c>
      <c r="H52" s="13">
        <v>106.417793742547</v>
      </c>
      <c r="I52" s="13">
        <v>195.16804165081899</v>
      </c>
      <c r="J52" s="13">
        <v>234.275035909314</v>
      </c>
      <c r="K52" s="13">
        <v>27.081474539866001</v>
      </c>
      <c r="L52" s="12" t="s">
        <v>81</v>
      </c>
      <c r="M52" s="12" t="s">
        <v>80</v>
      </c>
      <c r="N52" s="12" t="s">
        <v>79</v>
      </c>
      <c r="O52" s="12" t="s">
        <v>78</v>
      </c>
      <c r="P52" s="12" t="s">
        <v>77</v>
      </c>
      <c r="Q52" s="12" t="s">
        <v>76</v>
      </c>
      <c r="R52" s="12" t="s">
        <v>75</v>
      </c>
      <c r="S52" s="12" t="s">
        <v>74</v>
      </c>
      <c r="T52" s="12" t="s">
        <v>73</v>
      </c>
      <c r="U52" s="12" t="s">
        <v>72</v>
      </c>
      <c r="V52" s="18">
        <v>400</v>
      </c>
    </row>
    <row r="53" spans="1:22">
      <c r="A53" s="17" t="s">
        <v>41</v>
      </c>
      <c r="B53" s="14">
        <v>0.81124857642854598</v>
      </c>
      <c r="C53" s="14">
        <v>4.70823800970002</v>
      </c>
      <c r="D53" s="14">
        <v>19.1582850669013</v>
      </c>
      <c r="E53" s="14">
        <v>35.525774350199697</v>
      </c>
      <c r="F53" s="14">
        <v>34.949651809038002</v>
      </c>
      <c r="G53" s="14">
        <v>12.4343892872213</v>
      </c>
      <c r="H53" s="13">
        <v>17.331754570590501</v>
      </c>
      <c r="I53" s="13">
        <v>170.77853594958</v>
      </c>
      <c r="J53" s="13">
        <v>35.870937573604003</v>
      </c>
      <c r="K53" s="13">
        <v>45.941043805282597</v>
      </c>
      <c r="L53" s="12" t="s">
        <v>71</v>
      </c>
      <c r="M53" s="12" t="s">
        <v>70</v>
      </c>
      <c r="N53" s="12" t="s">
        <v>69</v>
      </c>
      <c r="O53" s="12" t="s">
        <v>68</v>
      </c>
      <c r="P53" s="12" t="s">
        <v>67</v>
      </c>
      <c r="Q53" s="12" t="s">
        <v>66</v>
      </c>
      <c r="R53" s="12" t="s">
        <v>65</v>
      </c>
      <c r="S53" s="12" t="s">
        <v>64</v>
      </c>
      <c r="T53" s="12" t="s">
        <v>63</v>
      </c>
      <c r="U53" s="12" t="s">
        <v>62</v>
      </c>
      <c r="V53" s="18">
        <v>1200</v>
      </c>
    </row>
    <row r="54" spans="1:22">
      <c r="A54" s="17" t="s">
        <v>52</v>
      </c>
      <c r="B54" s="14">
        <v>38.677574275086101</v>
      </c>
      <c r="C54" s="14">
        <v>80.558733034775798</v>
      </c>
      <c r="D54" s="14">
        <v>150.678166681638</v>
      </c>
      <c r="E54" s="14">
        <v>156.78083599351299</v>
      </c>
      <c r="F54" s="14">
        <v>72.867049728416205</v>
      </c>
      <c r="G54" s="14">
        <v>347.48909412745599</v>
      </c>
      <c r="H54" s="13">
        <v>198.24947269257299</v>
      </c>
      <c r="I54" s="13">
        <v>148.78857140633599</v>
      </c>
      <c r="J54" s="13">
        <v>163.58381742770601</v>
      </c>
      <c r="K54" s="13">
        <v>121.860421164464</v>
      </c>
      <c r="L54" s="12" t="s">
        <v>71</v>
      </c>
      <c r="M54" s="12" t="s">
        <v>70</v>
      </c>
      <c r="N54" s="12" t="s">
        <v>69</v>
      </c>
      <c r="O54" s="12" t="s">
        <v>68</v>
      </c>
      <c r="P54" s="12" t="s">
        <v>67</v>
      </c>
      <c r="Q54" s="12" t="s">
        <v>66</v>
      </c>
      <c r="R54" s="12" t="s">
        <v>65</v>
      </c>
      <c r="S54" s="12" t="s">
        <v>64</v>
      </c>
      <c r="T54" s="12" t="s">
        <v>63</v>
      </c>
      <c r="U54" s="12" t="s">
        <v>62</v>
      </c>
      <c r="V54" s="18">
        <v>1200</v>
      </c>
    </row>
    <row r="55" spans="1:22">
      <c r="A55" s="17" t="s">
        <v>57</v>
      </c>
      <c r="B55" s="14">
        <v>34.410650425217597</v>
      </c>
      <c r="C55" s="14">
        <v>75.407211243539194</v>
      </c>
      <c r="D55" s="14">
        <v>145.9317897494</v>
      </c>
      <c r="E55" s="14">
        <v>155.082380030807</v>
      </c>
      <c r="F55" s="14">
        <v>67.480156677882704</v>
      </c>
      <c r="G55" s="14">
        <v>307.64714332947301</v>
      </c>
      <c r="H55" s="13">
        <v>225.18906713214199</v>
      </c>
      <c r="I55" s="13">
        <v>144.93793586443999</v>
      </c>
      <c r="J55" s="13">
        <v>155.66218457649401</v>
      </c>
      <c r="K55" s="13">
        <v>115.245733851525</v>
      </c>
      <c r="L55" s="12" t="s">
        <v>71</v>
      </c>
      <c r="M55" s="12" t="s">
        <v>70</v>
      </c>
      <c r="N55" s="12" t="s">
        <v>69</v>
      </c>
      <c r="O55" s="12" t="s">
        <v>68</v>
      </c>
      <c r="P55" s="12" t="s">
        <v>67</v>
      </c>
      <c r="Q55" s="12" t="s">
        <v>66</v>
      </c>
      <c r="R55" s="12" t="s">
        <v>65</v>
      </c>
      <c r="S55" s="12" t="s">
        <v>64</v>
      </c>
      <c r="T55" s="12" t="s">
        <v>63</v>
      </c>
      <c r="U55" s="12" t="s">
        <v>62</v>
      </c>
      <c r="V55" s="18">
        <v>1200</v>
      </c>
    </row>
    <row r="56" spans="1:22">
      <c r="A56" s="17" t="s">
        <v>39</v>
      </c>
      <c r="B56" s="14">
        <v>55.9279491257807</v>
      </c>
      <c r="C56" s="14">
        <v>88.512360271561903</v>
      </c>
      <c r="D56" s="14">
        <v>181.85938617905299</v>
      </c>
      <c r="E56" s="14">
        <v>169.29620006736201</v>
      </c>
      <c r="F56" s="14">
        <v>139.65890622971099</v>
      </c>
      <c r="G56" s="14">
        <v>247.780416092786</v>
      </c>
      <c r="H56" s="13">
        <v>282.42764597095601</v>
      </c>
      <c r="I56" s="13">
        <v>151.528622515802</v>
      </c>
      <c r="J56" s="13">
        <v>252.08071367826199</v>
      </c>
      <c r="K56" s="13">
        <v>107.064048386558</v>
      </c>
      <c r="L56" s="12" t="s">
        <v>71</v>
      </c>
      <c r="M56" s="12" t="s">
        <v>70</v>
      </c>
      <c r="N56" s="12" t="s">
        <v>69</v>
      </c>
      <c r="O56" s="12" t="s">
        <v>68</v>
      </c>
      <c r="P56" s="12" t="s">
        <v>67</v>
      </c>
      <c r="Q56" s="12" t="s">
        <v>66</v>
      </c>
      <c r="R56" s="12" t="s">
        <v>65</v>
      </c>
      <c r="S56" s="12" t="s">
        <v>64</v>
      </c>
      <c r="T56" s="12" t="s">
        <v>63</v>
      </c>
      <c r="U56" s="12" t="s">
        <v>62</v>
      </c>
      <c r="V56" s="18">
        <v>1200</v>
      </c>
    </row>
    <row r="57" spans="1:22">
      <c r="A57" s="17" t="s">
        <v>51</v>
      </c>
      <c r="B57" s="14">
        <v>30.117165905136702</v>
      </c>
      <c r="C57" s="14">
        <v>72.092840916494396</v>
      </c>
      <c r="D57" s="14">
        <v>145.435149250379</v>
      </c>
      <c r="E57" s="14">
        <v>159.264151925851</v>
      </c>
      <c r="F57" s="14">
        <v>63.773689575452899</v>
      </c>
      <c r="G57" s="14">
        <v>351.366598726875</v>
      </c>
      <c r="H57" s="13">
        <v>219.40709472785801</v>
      </c>
      <c r="I57" s="13">
        <v>144.696783176933</v>
      </c>
      <c r="J57" s="13">
        <v>163.08037109043599</v>
      </c>
      <c r="K57" s="13">
        <v>106.815474696038</v>
      </c>
      <c r="L57" s="12" t="s">
        <v>71</v>
      </c>
      <c r="M57" s="12" t="s">
        <v>70</v>
      </c>
      <c r="N57" s="12" t="s">
        <v>69</v>
      </c>
      <c r="O57" s="12" t="s">
        <v>68</v>
      </c>
      <c r="P57" s="12" t="s">
        <v>67</v>
      </c>
      <c r="Q57" s="12" t="s">
        <v>66</v>
      </c>
      <c r="R57" s="12" t="s">
        <v>65</v>
      </c>
      <c r="S57" s="12" t="s">
        <v>64</v>
      </c>
      <c r="T57" s="12" t="s">
        <v>63</v>
      </c>
      <c r="U57" s="12" t="s">
        <v>62</v>
      </c>
      <c r="V57" s="18">
        <v>1200</v>
      </c>
    </row>
    <row r="58" spans="1:22">
      <c r="A58" s="17" t="s">
        <v>40</v>
      </c>
      <c r="B58" s="14">
        <v>24.307627475858698</v>
      </c>
      <c r="C58" s="14">
        <v>73.002876403393202</v>
      </c>
      <c r="D58" s="14">
        <v>138.62263856262001</v>
      </c>
      <c r="E58" s="14">
        <v>152.87412790632601</v>
      </c>
      <c r="F58" s="14">
        <v>55.760182315149898</v>
      </c>
      <c r="G58" s="14">
        <v>353.98801074660997</v>
      </c>
      <c r="H58" s="13">
        <v>284.403046182043</v>
      </c>
      <c r="I58" s="13">
        <v>137.09827888125301</v>
      </c>
      <c r="J58" s="13">
        <v>162.79400340455899</v>
      </c>
      <c r="K58" s="13">
        <v>97.953054711949207</v>
      </c>
      <c r="L58" s="12" t="s">
        <v>71</v>
      </c>
      <c r="M58" s="12" t="s">
        <v>70</v>
      </c>
      <c r="N58" s="12" t="s">
        <v>69</v>
      </c>
      <c r="O58" s="12" t="s">
        <v>68</v>
      </c>
      <c r="P58" s="12" t="s">
        <v>67</v>
      </c>
      <c r="Q58" s="12" t="s">
        <v>66</v>
      </c>
      <c r="R58" s="12" t="s">
        <v>65</v>
      </c>
      <c r="S58" s="12" t="s">
        <v>64</v>
      </c>
      <c r="T58" s="12" t="s">
        <v>63</v>
      </c>
      <c r="U58" s="12" t="s">
        <v>62</v>
      </c>
      <c r="V58" s="18">
        <v>1200</v>
      </c>
    </row>
    <row r="59" spans="1:22">
      <c r="A59" s="17" t="s">
        <v>43</v>
      </c>
      <c r="B59" s="14">
        <v>57.474595746481299</v>
      </c>
      <c r="C59" s="14">
        <v>104.159388595614</v>
      </c>
      <c r="D59" s="14">
        <v>219.80210624233101</v>
      </c>
      <c r="E59" s="14">
        <v>186.26044512790801</v>
      </c>
      <c r="F59" s="14">
        <v>129.62782847253499</v>
      </c>
      <c r="G59" s="14">
        <v>455.87931176342897</v>
      </c>
      <c r="H59" s="13">
        <v>279.68917256240599</v>
      </c>
      <c r="I59" s="13">
        <v>207.68613382719599</v>
      </c>
      <c r="J59" s="13">
        <v>250.52157358031801</v>
      </c>
      <c r="K59" s="13">
        <v>158.71809693100701</v>
      </c>
      <c r="L59" s="12" t="s">
        <v>71</v>
      </c>
      <c r="M59" s="12" t="s">
        <v>70</v>
      </c>
      <c r="N59" s="12" t="s">
        <v>69</v>
      </c>
      <c r="O59" s="12" t="s">
        <v>68</v>
      </c>
      <c r="P59" s="12" t="s">
        <v>67</v>
      </c>
      <c r="Q59" s="12" t="s">
        <v>66</v>
      </c>
      <c r="R59" s="12" t="s">
        <v>65</v>
      </c>
      <c r="S59" s="12" t="s">
        <v>64</v>
      </c>
      <c r="T59" s="12" t="s">
        <v>63</v>
      </c>
      <c r="U59" s="12" t="s">
        <v>62</v>
      </c>
      <c r="V59" s="18">
        <v>1200</v>
      </c>
    </row>
    <row r="60" spans="1:22">
      <c r="A60" s="17" t="s">
        <v>53</v>
      </c>
      <c r="B60" s="14">
        <v>56.197871977440997</v>
      </c>
      <c r="C60" s="14">
        <v>93.217373401902904</v>
      </c>
      <c r="D60" s="14">
        <v>212.19285583630199</v>
      </c>
      <c r="E60" s="14">
        <v>176.82242145108501</v>
      </c>
      <c r="F60" s="14">
        <v>138.73564411336801</v>
      </c>
      <c r="G60" s="14">
        <v>314.96638455166101</v>
      </c>
      <c r="H60" s="13">
        <v>311.13674896360601</v>
      </c>
      <c r="I60" s="13">
        <v>180.36532775583399</v>
      </c>
      <c r="J60" s="13">
        <v>280.90374857143797</v>
      </c>
      <c r="K60" s="13">
        <v>118.831534915343</v>
      </c>
      <c r="L60" s="12" t="s">
        <v>71</v>
      </c>
      <c r="M60" s="12" t="s">
        <v>70</v>
      </c>
      <c r="N60" s="12" t="s">
        <v>69</v>
      </c>
      <c r="O60" s="12" t="s">
        <v>68</v>
      </c>
      <c r="P60" s="12" t="s">
        <v>67</v>
      </c>
      <c r="Q60" s="12" t="s">
        <v>66</v>
      </c>
      <c r="R60" s="12" t="s">
        <v>65</v>
      </c>
      <c r="S60" s="12" t="s">
        <v>64</v>
      </c>
      <c r="T60" s="12" t="s">
        <v>63</v>
      </c>
      <c r="U60" s="12" t="s">
        <v>62</v>
      </c>
      <c r="V60" s="18">
        <v>1200</v>
      </c>
    </row>
    <row r="61" spans="1:22">
      <c r="A61" s="23" t="s">
        <v>58</v>
      </c>
      <c r="B61" s="24">
        <v>54.1389581672952</v>
      </c>
      <c r="C61" s="24">
        <v>73.861535095188401</v>
      </c>
      <c r="D61" s="24">
        <v>154.69816818266901</v>
      </c>
      <c r="E61" s="24">
        <v>115.747419737671</v>
      </c>
      <c r="F61" s="24">
        <v>107.18213333462801</v>
      </c>
      <c r="G61" s="24">
        <v>228.62656901719501</v>
      </c>
      <c r="H61" s="25">
        <v>186.42107049741699</v>
      </c>
      <c r="I61" s="25">
        <v>149.25519832510199</v>
      </c>
      <c r="J61" s="25">
        <v>186.459981145315</v>
      </c>
      <c r="K61" s="25">
        <v>105.945888119903</v>
      </c>
      <c r="L61" s="26" t="s">
        <v>71</v>
      </c>
      <c r="M61" s="26" t="s">
        <v>70</v>
      </c>
      <c r="N61" s="26" t="s">
        <v>69</v>
      </c>
      <c r="O61" s="26" t="s">
        <v>68</v>
      </c>
      <c r="P61" s="26" t="s">
        <v>67</v>
      </c>
      <c r="Q61" s="26" t="s">
        <v>66</v>
      </c>
      <c r="R61" s="26" t="s">
        <v>65</v>
      </c>
      <c r="S61" s="26" t="s">
        <v>64</v>
      </c>
      <c r="T61" s="26" t="s">
        <v>63</v>
      </c>
      <c r="U61" s="26" t="s">
        <v>62</v>
      </c>
      <c r="V61" s="27">
        <v>1200</v>
      </c>
    </row>
  </sheetData>
  <mergeCells count="2">
    <mergeCell ref="B3:K3"/>
    <mergeCell ref="L3:U3"/>
  </mergeCells>
  <pageMargins left="0.7" right="0.7" top="0.75" bottom="0.75" header="0.3" footer="0.3"/>
  <pageSetup orientation="portrait" horizontalDpi="90" verticalDpi="9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FLEET</vt:lpstr>
      <vt:lpstr>PRICE</vt:lpstr>
    </vt:vector>
  </TitlesOfParts>
  <Company>Atlas Copco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mxcbcg</dc:creator>
  <cp:lastModifiedBy>Antoni Masana</cp:lastModifiedBy>
  <dcterms:created xsi:type="dcterms:W3CDTF">2018-11-12T17:31:47Z</dcterms:created>
  <dcterms:modified xsi:type="dcterms:W3CDTF">2018-12-03T06:32:13Z</dcterms:modified>
</cp:coreProperties>
</file>