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840" yWindow="2010" windowWidth="15360" windowHeight="7665"/>
  </bookViews>
  <sheets>
    <sheet name="IIBB 2019" sheetId="3" r:id="rId1"/>
    <sheet name="V 01-19" sheetId="5" r:id="rId2"/>
  </sheets>
  <calcPr calcId="145621"/>
</workbook>
</file>

<file path=xl/calcChain.xml><?xml version="1.0" encoding="utf-8"?>
<calcChain xmlns="http://schemas.openxmlformats.org/spreadsheetml/2006/main">
  <c r="C11" i="3" l="1"/>
  <c r="J23" i="3"/>
  <c r="I23" i="3"/>
  <c r="H23" i="3"/>
  <c r="G23" i="3"/>
  <c r="C23" i="3"/>
  <c r="F23" i="5" l="1"/>
  <c r="B22" i="3" l="1"/>
  <c r="B21" i="3"/>
  <c r="B20" i="3"/>
  <c r="B19" i="3"/>
  <c r="B18" i="3"/>
  <c r="B17" i="3"/>
  <c r="B16" i="3"/>
  <c r="B15" i="3"/>
  <c r="B14" i="3"/>
  <c r="B13" i="3"/>
  <c r="B12" i="3"/>
  <c r="B11" i="3"/>
  <c r="D18" i="3" l="1"/>
  <c r="D19" i="3"/>
  <c r="E19" i="3" s="1"/>
  <c r="D17" i="3"/>
  <c r="E17" i="3" s="1"/>
  <c r="D12" i="3"/>
  <c r="E12" i="3"/>
  <c r="D13" i="3"/>
  <c r="E13" i="3" s="1"/>
  <c r="D14" i="3"/>
  <c r="E14" i="3"/>
  <c r="D15" i="3"/>
  <c r="E15" i="3"/>
  <c r="D16" i="3"/>
  <c r="E16" i="3"/>
  <c r="D20" i="3"/>
  <c r="E20" i="3"/>
  <c r="D21" i="3"/>
  <c r="E21" i="3"/>
  <c r="D22" i="3"/>
  <c r="E22" i="3"/>
  <c r="D11" i="3"/>
  <c r="E11" i="3" s="1"/>
  <c r="K11" i="3" l="1"/>
  <c r="E23" i="3"/>
  <c r="E18" i="3"/>
  <c r="L11" i="3"/>
  <c r="F12" i="3" l="1"/>
  <c r="K12" i="3" l="1"/>
  <c r="L12" i="3"/>
  <c r="F13" i="3" l="1"/>
  <c r="K13" i="3" l="1"/>
  <c r="L13" i="3"/>
  <c r="F14" i="3" l="1"/>
  <c r="K14" i="3" l="1"/>
  <c r="L14" i="3"/>
  <c r="F15" i="3" l="1"/>
  <c r="L15" i="3" l="1"/>
  <c r="K15" i="3"/>
  <c r="F16" i="3" l="1"/>
  <c r="K16" i="3" l="1"/>
  <c r="L16" i="3"/>
  <c r="F17" i="3" s="1"/>
  <c r="L17" i="3" l="1"/>
  <c r="K17" i="3"/>
  <c r="F18" i="3" l="1"/>
  <c r="K18" i="3"/>
  <c r="L18" i="3"/>
  <c r="F19" i="3" s="1"/>
  <c r="K19" i="3" l="1"/>
  <c r="L19" i="3"/>
  <c r="F20" i="3" s="1"/>
  <c r="K20" i="3" l="1"/>
  <c r="L20" i="3"/>
  <c r="F21" i="3" l="1"/>
  <c r="K21" i="3" l="1"/>
  <c r="L21" i="3"/>
  <c r="F22" i="3" l="1"/>
  <c r="F23" i="3" s="1"/>
  <c r="L22" i="3" l="1"/>
  <c r="L23" i="3" s="1"/>
  <c r="K22" i="3"/>
  <c r="K23" i="3" s="1"/>
</calcChain>
</file>

<file path=xl/sharedStrings.xml><?xml version="1.0" encoding="utf-8"?>
<sst xmlns="http://schemas.openxmlformats.org/spreadsheetml/2006/main" count="32" uniqueCount="30">
  <si>
    <t>Mes</t>
  </si>
  <si>
    <t>Fiscal</t>
  </si>
  <si>
    <t>Favor</t>
  </si>
  <si>
    <t>a Pagar</t>
  </si>
  <si>
    <t>Total</t>
  </si>
  <si>
    <t>CUIT</t>
  </si>
  <si>
    <t>Saldo a Favor Anterior</t>
  </si>
  <si>
    <t>Liquidaciones Mensuales del IIBB</t>
  </si>
  <si>
    <t>Impuesto</t>
  </si>
  <si>
    <t>Ajuste decimal</t>
  </si>
  <si>
    <t>Retenciones Clientes</t>
  </si>
  <si>
    <t>Retenciones Bancarias</t>
  </si>
  <si>
    <t>Percepciones Clientes</t>
  </si>
  <si>
    <t>IIBB a Pagar</t>
  </si>
  <si>
    <t>IIBB a Favor</t>
  </si>
  <si>
    <t>Alícuota</t>
  </si>
  <si>
    <t>AFIP</t>
  </si>
  <si>
    <t>ARBA</t>
  </si>
  <si>
    <t>Ventas</t>
  </si>
  <si>
    <t>Actividad</t>
  </si>
  <si>
    <t>Manual</t>
  </si>
  <si>
    <t>Automático</t>
  </si>
  <si>
    <t>890iopipo</t>
  </si>
  <si>
    <t>opipokpkhgftrdgesrawrqwerqwertyuioñlkjhgfdsazxcvbnm,</t>
  </si>
  <si>
    <t>iouoiu</t>
  </si>
  <si>
    <t>Fecha</t>
  </si>
  <si>
    <t>Número</t>
  </si>
  <si>
    <t>Importe</t>
  </si>
  <si>
    <t>TOTALES</t>
  </si>
  <si>
    <t>Lo que quiero es linkear el total de ventas de la segunda hoja en C11 pero al hacerlo me pide una ruta de archivo y no sé por qué. Gracias de Antemano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</si>
</sst>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d&quot; de &quot;mmmm&quot; de &quot;yyyy"/>
    <numFmt numFmtId="166" formatCode="#,##0.00_ ;[Red]\-#,##0.00\ "/>
    <numFmt numFmtId="167" formatCode="mmm\-yyyy"/>
    <numFmt numFmtId="168" formatCode="_ * #,##0.00_ ;_ * \-#,##0.00_ ;_ * \-??_ ;_ @_ "/>
    <numFmt numFmtId="169" formatCode="0.0%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b/>
      <sz val="10"/>
      <color indexed="10"/>
      <name val="Wingdings"/>
      <charset val="2"/>
    </font>
    <font>
      <b/>
      <sz val="10"/>
      <name val="Arial"/>
      <family val="2"/>
      <charset val="1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168" fontId="3" fillId="0" borderId="0"/>
    <xf numFmtId="0" fontId="2" fillId="0" borderId="0"/>
    <xf numFmtId="0" fontId="2" fillId="0" borderId="0"/>
    <xf numFmtId="168" fontId="3" fillId="0" borderId="0"/>
    <xf numFmtId="0" fontId="12" fillId="0" borderId="0"/>
    <xf numFmtId="168" fontId="3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1"/>
    <xf numFmtId="0" fontId="4" fillId="0" borderId="0" xfId="1" applyFont="1"/>
    <xf numFmtId="166" fontId="5" fillId="0" borderId="0" xfId="1" applyNumberFormat="1" applyFont="1"/>
    <xf numFmtId="0" fontId="5" fillId="0" borderId="0" xfId="1" applyFont="1"/>
    <xf numFmtId="0" fontId="7" fillId="0" borderId="0" xfId="1" applyFont="1"/>
    <xf numFmtId="0" fontId="8" fillId="0" borderId="0" xfId="1" applyFont="1"/>
    <xf numFmtId="165" fontId="8" fillId="0" borderId="0" xfId="1" applyNumberFormat="1" applyFont="1" applyAlignment="1">
      <alignment horizontal="left"/>
    </xf>
    <xf numFmtId="168" fontId="8" fillId="0" borderId="2" xfId="2" applyFont="1" applyFill="1" applyBorder="1" applyAlignment="1" applyProtection="1">
      <alignment horizontal="center"/>
    </xf>
    <xf numFmtId="164" fontId="3" fillId="0" borderId="3" xfId="2" applyNumberFormat="1" applyBorder="1"/>
    <xf numFmtId="164" fontId="6" fillId="0" borderId="5" xfId="2" applyNumberFormat="1" applyFont="1" applyBorder="1"/>
    <xf numFmtId="164" fontId="3" fillId="0" borderId="0" xfId="1" applyNumberFormat="1"/>
    <xf numFmtId="0" fontId="0" fillId="0" borderId="0" xfId="0" applyFill="1" applyAlignment="1">
      <alignment horizontal="center"/>
    </xf>
    <xf numFmtId="4" fontId="7" fillId="0" borderId="0" xfId="1" applyNumberFormat="1" applyFont="1"/>
    <xf numFmtId="0" fontId="9" fillId="0" borderId="0" xfId="1" applyFont="1" applyFill="1" applyBorder="1" applyAlignment="1"/>
    <xf numFmtId="0" fontId="8" fillId="0" borderId="5" xfId="1" applyFont="1" applyBorder="1" applyAlignment="1">
      <alignment horizontal="center"/>
    </xf>
    <xf numFmtId="165" fontId="8" fillId="0" borderId="5" xfId="1" applyNumberFormat="1" applyFont="1" applyBorder="1" applyAlignment="1">
      <alignment horizontal="center"/>
    </xf>
    <xf numFmtId="0" fontId="11" fillId="0" borderId="5" xfId="3" applyFont="1" applyFill="1" applyBorder="1" applyAlignment="1">
      <alignment horizontal="center"/>
    </xf>
    <xf numFmtId="0" fontId="7" fillId="3" borderId="0" xfId="1" applyFont="1" applyFill="1" applyAlignment="1">
      <alignment horizontal="center"/>
    </xf>
    <xf numFmtId="0" fontId="3" fillId="2" borderId="0" xfId="1" applyFill="1" applyAlignment="1">
      <alignment horizontal="center"/>
    </xf>
    <xf numFmtId="0" fontId="0" fillId="0" borderId="13" xfId="3" applyFont="1" applyFill="1" applyBorder="1" applyAlignment="1">
      <alignment horizontal="center"/>
    </xf>
    <xf numFmtId="1" fontId="3" fillId="0" borderId="5" xfId="2" applyNumberFormat="1" applyBorder="1" applyAlignment="1">
      <alignment horizontal="center"/>
    </xf>
    <xf numFmtId="164" fontId="6" fillId="0" borderId="15" xfId="2" applyNumberFormat="1" applyFont="1" applyBorder="1"/>
    <xf numFmtId="164" fontId="6" fillId="0" borderId="13" xfId="2" applyNumberFormat="1" applyFont="1" applyBorder="1"/>
    <xf numFmtId="164" fontId="3" fillId="0" borderId="19" xfId="2" applyNumberFormat="1" applyBorder="1"/>
    <xf numFmtId="164" fontId="3" fillId="0" borderId="20" xfId="2" applyNumberFormat="1" applyBorder="1"/>
    <xf numFmtId="164" fontId="3" fillId="0" borderId="18" xfId="2" applyNumberFormat="1" applyBorder="1"/>
    <xf numFmtId="164" fontId="3" fillId="0" borderId="19" xfId="2" applyNumberFormat="1" applyBorder="1" applyAlignment="1">
      <alignment horizontal="center"/>
    </xf>
    <xf numFmtId="164" fontId="3" fillId="0" borderId="20" xfId="2" applyNumberFormat="1" applyBorder="1" applyAlignment="1">
      <alignment horizontal="center"/>
    </xf>
    <xf numFmtId="0" fontId="0" fillId="0" borderId="5" xfId="3" applyFont="1" applyFill="1" applyBorder="1" applyAlignment="1">
      <alignment horizontal="center"/>
    </xf>
    <xf numFmtId="164" fontId="3" fillId="3" borderId="4" xfId="2" applyNumberFormat="1" applyFill="1" applyBorder="1"/>
    <xf numFmtId="169" fontId="3" fillId="0" borderId="3" xfId="2" applyNumberFormat="1" applyBorder="1" applyAlignment="1">
      <alignment horizontal="center"/>
    </xf>
    <xf numFmtId="167" fontId="7" fillId="0" borderId="1" xfId="8" applyNumberFormat="1" applyFont="1" applyBorder="1" applyAlignment="1">
      <alignment horizontal="left"/>
    </xf>
    <xf numFmtId="0" fontId="1" fillId="0" borderId="0" xfId="9"/>
    <xf numFmtId="0" fontId="13" fillId="0" borderId="5" xfId="9" applyFont="1" applyBorder="1" applyAlignment="1">
      <alignment horizontal="center"/>
    </xf>
    <xf numFmtId="164" fontId="13" fillId="0" borderId="5" xfId="10" applyFont="1" applyBorder="1" applyAlignment="1">
      <alignment horizontal="center"/>
    </xf>
    <xf numFmtId="14" fontId="1" fillId="0" borderId="3" xfId="9" applyNumberFormat="1" applyBorder="1"/>
    <xf numFmtId="0" fontId="1" fillId="0" borderId="22" xfId="9" applyBorder="1"/>
    <xf numFmtId="0" fontId="0" fillId="0" borderId="23" xfId="10" applyNumberFormat="1" applyFont="1" applyBorder="1" applyAlignment="1">
      <alignment horizontal="center"/>
    </xf>
    <xf numFmtId="164" fontId="0" fillId="0" borderId="19" xfId="10" applyFont="1" applyBorder="1"/>
    <xf numFmtId="164" fontId="1" fillId="0" borderId="0" xfId="9" applyNumberFormat="1"/>
    <xf numFmtId="0" fontId="1" fillId="0" borderId="24" xfId="9" applyBorder="1"/>
    <xf numFmtId="0" fontId="0" fillId="0" borderId="25" xfId="10" applyNumberFormat="1" applyFont="1" applyBorder="1" applyAlignment="1">
      <alignment horizontal="center"/>
    </xf>
    <xf numFmtId="14" fontId="1" fillId="0" borderId="19" xfId="9" applyNumberFormat="1" applyBorder="1"/>
    <xf numFmtId="14" fontId="1" fillId="0" borderId="21" xfId="9" applyNumberFormat="1" applyBorder="1"/>
    <xf numFmtId="164" fontId="0" fillId="0" borderId="4" xfId="10" applyFont="1" applyBorder="1"/>
    <xf numFmtId="164" fontId="13" fillId="0" borderId="5" xfId="10" applyFont="1" applyBorder="1"/>
    <xf numFmtId="0" fontId="7" fillId="0" borderId="0" xfId="1" applyFont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9" fillId="0" borderId="16" xfId="1" applyFont="1" applyFill="1" applyBorder="1" applyAlignment="1">
      <alignment horizontal="center"/>
    </xf>
    <xf numFmtId="0" fontId="9" fillId="0" borderId="17" xfId="1" applyFont="1" applyFill="1" applyBorder="1" applyAlignment="1">
      <alignment horizontal="center"/>
    </xf>
    <xf numFmtId="0" fontId="8" fillId="3" borderId="14" xfId="1" applyFont="1" applyFill="1" applyBorder="1" applyAlignment="1">
      <alignment horizontal="center" vertical="center" wrapText="1"/>
    </xf>
    <xf numFmtId="0" fontId="8" fillId="3" borderId="15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8" fillId="2" borderId="14" xfId="8" applyFont="1" applyFill="1" applyBorder="1" applyAlignment="1">
      <alignment horizontal="center" vertical="center" wrapText="1"/>
    </xf>
    <xf numFmtId="0" fontId="8" fillId="2" borderId="15" xfId="8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/>
    </xf>
    <xf numFmtId="0" fontId="7" fillId="3" borderId="15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 wrapText="1"/>
    </xf>
    <xf numFmtId="0" fontId="8" fillId="3" borderId="13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/>
    </xf>
    <xf numFmtId="0" fontId="8" fillId="2" borderId="15" xfId="1" applyFont="1" applyFill="1" applyBorder="1" applyAlignment="1">
      <alignment horizontal="center" vertical="center"/>
    </xf>
    <xf numFmtId="164" fontId="13" fillId="0" borderId="16" xfId="10" applyFont="1" applyBorder="1" applyAlignment="1">
      <alignment horizontal="center"/>
    </xf>
    <xf numFmtId="164" fontId="13" fillId="0" borderId="17" xfId="10" applyFont="1" applyBorder="1" applyAlignment="1">
      <alignment horizontal="center"/>
    </xf>
    <xf numFmtId="164" fontId="13" fillId="0" borderId="2" xfId="10" applyFont="1" applyBorder="1" applyAlignment="1">
      <alignment horizontal="center"/>
    </xf>
  </cellXfs>
  <cellStyles count="11">
    <cellStyle name="Excel Built-in Normal" xfId="1"/>
    <cellStyle name="Excel Built-in Normal 2" xfId="8"/>
    <cellStyle name="Millares" xfId="2" builtinId="3"/>
    <cellStyle name="Millares 2" xfId="5"/>
    <cellStyle name="Millares 2 2" xfId="7"/>
    <cellStyle name="Millares 3" xfId="10"/>
    <cellStyle name="Normal" xfId="0" builtinId="0"/>
    <cellStyle name="Normal 2" xfId="3"/>
    <cellStyle name="Normal 2 2" xfId="4"/>
    <cellStyle name="Normal 2 3" xfId="6"/>
    <cellStyle name="Normal 3" xfId="9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topLeftCell="A5" zoomScale="160" zoomScaleNormal="160" workbookViewId="0">
      <selection activeCell="C13" sqref="C13"/>
    </sheetView>
  </sheetViews>
  <sheetFormatPr baseColWidth="10" defaultColWidth="10.7109375" defaultRowHeight="12.75" x14ac:dyDescent="0.2"/>
  <cols>
    <col min="1" max="1" width="4.85546875" style="1" customWidth="1"/>
    <col min="2" max="2" width="13.85546875" style="1" bestFit="1" customWidth="1"/>
    <col min="3" max="3" width="14.42578125" style="1" customWidth="1"/>
    <col min="4" max="4" width="8.140625" style="1" bestFit="1" customWidth="1"/>
    <col min="5" max="5" width="13.42578125" style="1" customWidth="1"/>
    <col min="6" max="6" width="13.7109375" style="1" customWidth="1"/>
    <col min="7" max="7" width="11.28515625" style="1" customWidth="1"/>
    <col min="8" max="9" width="12.140625" style="1" customWidth="1"/>
    <col min="10" max="10" width="7.5703125" style="1" customWidth="1"/>
    <col min="11" max="11" width="10" style="1" customWidth="1"/>
    <col min="12" max="12" width="11.7109375" style="1" bestFit="1" customWidth="1"/>
    <col min="13" max="13" width="16.28515625" style="1" bestFit="1" customWidth="1"/>
    <col min="14" max="16384" width="10.7109375" style="1"/>
  </cols>
  <sheetData>
    <row r="1" spans="1:14" ht="21.75" thickBot="1" x14ac:dyDescent="0.4">
      <c r="A1" s="14"/>
      <c r="B1" s="48"/>
      <c r="C1" s="49"/>
      <c r="D1" s="49"/>
      <c r="E1" s="50"/>
      <c r="F1" s="5"/>
      <c r="G1" s="5"/>
      <c r="H1" s="5"/>
      <c r="I1" s="5"/>
      <c r="J1" s="5"/>
      <c r="K1" s="5"/>
      <c r="L1" s="5"/>
    </row>
    <row r="2" spans="1:14" ht="13.5" thickBot="1" x14ac:dyDescent="0.25">
      <c r="A2" s="6"/>
      <c r="B2" s="15" t="s">
        <v>5</v>
      </c>
      <c r="C2" s="16" t="s">
        <v>16</v>
      </c>
      <c r="D2" s="16" t="s">
        <v>19</v>
      </c>
      <c r="E2" s="17" t="s">
        <v>17</v>
      </c>
      <c r="F2" s="5"/>
      <c r="G2" s="5"/>
      <c r="H2" s="18" t="s">
        <v>20</v>
      </c>
      <c r="I2" s="19" t="s">
        <v>21</v>
      </c>
      <c r="K2" s="5"/>
      <c r="L2" s="5"/>
      <c r="M2" s="5"/>
    </row>
    <row r="3" spans="1:14" ht="13.5" thickBot="1" x14ac:dyDescent="0.25">
      <c r="A3" s="6"/>
      <c r="B3" s="29"/>
      <c r="C3" s="29"/>
      <c r="D3" s="20"/>
      <c r="E3" s="21"/>
      <c r="F3" s="5"/>
      <c r="G3" s="5"/>
      <c r="H3" s="5"/>
      <c r="I3" s="5"/>
      <c r="K3" s="5"/>
      <c r="L3" s="5"/>
      <c r="M3" s="5"/>
    </row>
    <row r="4" spans="1:14" x14ac:dyDescent="0.2">
      <c r="A4" s="6"/>
      <c r="B4" s="7"/>
      <c r="C4" s="12"/>
      <c r="D4" s="7"/>
      <c r="E4" s="7"/>
      <c r="F4" s="5"/>
      <c r="G4" s="5"/>
      <c r="H4" s="5"/>
      <c r="I4" s="5"/>
      <c r="J4" s="5"/>
      <c r="K4" s="5"/>
      <c r="L4" s="5"/>
    </row>
    <row r="5" spans="1:14" ht="13.5" thickBot="1" x14ac:dyDescent="0.25">
      <c r="A5" s="6"/>
      <c r="B5" s="7"/>
      <c r="C5" s="7"/>
      <c r="D5" s="7"/>
      <c r="E5" s="7"/>
      <c r="F5" s="5"/>
      <c r="G5" s="5"/>
      <c r="H5" s="5"/>
      <c r="I5" s="5"/>
      <c r="J5" s="5"/>
      <c r="K5" s="5"/>
      <c r="L5" s="5"/>
    </row>
    <row r="6" spans="1:14" x14ac:dyDescent="0.2">
      <c r="A6" s="5"/>
      <c r="B6" s="55" t="s">
        <v>7</v>
      </c>
      <c r="C6" s="56"/>
      <c r="D6" s="56"/>
      <c r="E6" s="56"/>
      <c r="F6" s="56"/>
      <c r="G6" s="56"/>
      <c r="H6" s="56"/>
      <c r="I6" s="56"/>
      <c r="J6" s="56"/>
      <c r="K6" s="56"/>
      <c r="L6" s="57"/>
    </row>
    <row r="7" spans="1:14" x14ac:dyDescent="0.2">
      <c r="A7" s="5"/>
      <c r="B7" s="58"/>
      <c r="C7" s="59"/>
      <c r="D7" s="59"/>
      <c r="E7" s="59"/>
      <c r="F7" s="59"/>
      <c r="G7" s="59"/>
      <c r="H7" s="59"/>
      <c r="I7" s="59"/>
      <c r="J7" s="59"/>
      <c r="K7" s="59"/>
      <c r="L7" s="60"/>
    </row>
    <row r="8" spans="1:14" ht="13.5" thickBot="1" x14ac:dyDescent="0.25">
      <c r="A8" s="5"/>
      <c r="B8" s="61"/>
      <c r="C8" s="62"/>
      <c r="D8" s="62"/>
      <c r="E8" s="62"/>
      <c r="F8" s="62"/>
      <c r="G8" s="62"/>
      <c r="H8" s="62"/>
      <c r="I8" s="62"/>
      <c r="J8" s="62"/>
      <c r="K8" s="62"/>
      <c r="L8" s="63"/>
    </row>
    <row r="9" spans="1:14" ht="12.75" customHeight="1" x14ac:dyDescent="0.2">
      <c r="A9" s="5"/>
      <c r="B9" s="64" t="s">
        <v>0</v>
      </c>
      <c r="C9" s="66" t="s">
        <v>18</v>
      </c>
      <c r="D9" s="53" t="s">
        <v>15</v>
      </c>
      <c r="E9" s="53" t="s">
        <v>8</v>
      </c>
      <c r="F9" s="53" t="s">
        <v>6</v>
      </c>
      <c r="G9" s="68" t="s">
        <v>10</v>
      </c>
      <c r="H9" s="51" t="s">
        <v>12</v>
      </c>
      <c r="I9" s="51" t="s">
        <v>11</v>
      </c>
      <c r="J9" s="51" t="s">
        <v>9</v>
      </c>
      <c r="K9" s="70" t="s">
        <v>13</v>
      </c>
      <c r="L9" s="53" t="s">
        <v>14</v>
      </c>
      <c r="M9" s="2"/>
    </row>
    <row r="10" spans="1:14" ht="13.5" thickBot="1" x14ac:dyDescent="0.25">
      <c r="A10" s="5"/>
      <c r="B10" s="65"/>
      <c r="C10" s="67"/>
      <c r="D10" s="54" t="s">
        <v>1</v>
      </c>
      <c r="E10" s="54" t="s">
        <v>1</v>
      </c>
      <c r="F10" s="54" t="s">
        <v>2</v>
      </c>
      <c r="G10" s="69"/>
      <c r="H10" s="52"/>
      <c r="I10" s="52"/>
      <c r="J10" s="52"/>
      <c r="K10" s="71" t="s">
        <v>3</v>
      </c>
      <c r="L10" s="54" t="s">
        <v>2</v>
      </c>
      <c r="M10" s="2"/>
    </row>
    <row r="11" spans="1:14" x14ac:dyDescent="0.2">
      <c r="A11" s="5"/>
      <c r="B11" s="32" t="str">
        <f>IF(C11="","","Ene-2019")</f>
        <v>Ene-2019</v>
      </c>
      <c r="C11" s="9">
        <f>'V 01-19'!F23</f>
        <v>46750</v>
      </c>
      <c r="D11" s="31">
        <f>IF(C11&lt;&gt;"",3.5%,"")</f>
        <v>3.5000000000000003E-2</v>
      </c>
      <c r="E11" s="26">
        <f>IF(C11&lt;&gt;"",IF(C11*-D11&lt;=-203,C11*-D11,-203),"")</f>
        <v>-1636.2500000000002</v>
      </c>
      <c r="F11" s="30">
        <v>43535.9</v>
      </c>
      <c r="G11" s="26"/>
      <c r="H11" s="26"/>
      <c r="I11" s="26"/>
      <c r="J11" s="26"/>
      <c r="K11" s="26">
        <f>IF(E11&lt;&gt;"",IF(SUM(E11:J11)&lt;0,SUM(E11:J11),0),"")</f>
        <v>0</v>
      </c>
      <c r="L11" s="26">
        <f>IF(E11&lt;&gt;"",IF(0&lt;SUM(E11:J11),SUM(E11:J11),0),"")</f>
        <v>41899.65</v>
      </c>
      <c r="M11" s="3"/>
    </row>
    <row r="12" spans="1:14" x14ac:dyDescent="0.2">
      <c r="A12" s="5"/>
      <c r="B12" s="32" t="str">
        <f>IF(C12="","","Feb-2019")</f>
        <v/>
      </c>
      <c r="C12" s="24"/>
      <c r="D12" s="31" t="str">
        <f t="shared" ref="D12:D22" si="0">IF(C12&lt;&gt;"",3.5%,"")</f>
        <v/>
      </c>
      <c r="E12" s="27" t="str">
        <f t="shared" ref="E12:E22" si="1">IF(C12&lt;&gt;"",IF(C12*-D12&lt;=-203,C12*-D12,-203),"")</f>
        <v/>
      </c>
      <c r="F12" s="27" t="str">
        <f>IF(E12&lt;&gt;"",IF(AND(+L11&gt;0,+C12&lt;&gt;0),+L11,0),"")</f>
        <v/>
      </c>
      <c r="G12" s="24"/>
      <c r="H12" s="24"/>
      <c r="I12" s="24"/>
      <c r="J12" s="24"/>
      <c r="K12" s="24" t="str">
        <f>IF(E12&lt;&gt;"",IF(SUM(E12:J12)&lt;0,SUM(E12:J12),0),"")</f>
        <v/>
      </c>
      <c r="L12" s="24" t="str">
        <f t="shared" ref="L12:L22" si="2">IF(E12&lt;&gt;"",IF(0&lt;SUM(E12:J12),SUM(E12:J12),0),"")</f>
        <v/>
      </c>
      <c r="M12" s="3"/>
    </row>
    <row r="13" spans="1:14" x14ac:dyDescent="0.2">
      <c r="A13" s="5"/>
      <c r="B13" s="32" t="str">
        <f>IF(C13="","","Mar-2019")</f>
        <v/>
      </c>
      <c r="C13" s="24"/>
      <c r="D13" s="31" t="str">
        <f t="shared" si="0"/>
        <v/>
      </c>
      <c r="E13" s="27" t="str">
        <f t="shared" si="1"/>
        <v/>
      </c>
      <c r="F13" s="27" t="str">
        <f t="shared" ref="F13:F22" si="3">IF(E13&lt;&gt;"",IF(AND(+L12&gt;0,+C13&lt;&gt;0),+L12,0),"")</f>
        <v/>
      </c>
      <c r="G13" s="24"/>
      <c r="H13" s="24"/>
      <c r="I13" s="24"/>
      <c r="J13" s="24"/>
      <c r="K13" s="24" t="str">
        <f t="shared" ref="K13:K22" si="4">IF(E13&lt;&gt;"",IF(SUM(E13:J13)&lt;0,SUM(E13:J13),0),"")</f>
        <v/>
      </c>
      <c r="L13" s="24" t="str">
        <f t="shared" si="2"/>
        <v/>
      </c>
      <c r="M13" s="3"/>
    </row>
    <row r="14" spans="1:14" x14ac:dyDescent="0.2">
      <c r="A14" s="5"/>
      <c r="B14" s="32" t="str">
        <f>IF(C14="","","Abr-2019")</f>
        <v/>
      </c>
      <c r="C14" s="24"/>
      <c r="D14" s="31" t="str">
        <f t="shared" si="0"/>
        <v/>
      </c>
      <c r="E14" s="27" t="str">
        <f t="shared" si="1"/>
        <v/>
      </c>
      <c r="F14" s="27" t="str">
        <f t="shared" si="3"/>
        <v/>
      </c>
      <c r="G14" s="24"/>
      <c r="H14" s="24"/>
      <c r="I14" s="24"/>
      <c r="J14" s="24"/>
      <c r="K14" s="24" t="str">
        <f t="shared" si="4"/>
        <v/>
      </c>
      <c r="L14" s="24" t="str">
        <f t="shared" si="2"/>
        <v/>
      </c>
      <c r="M14" s="3"/>
      <c r="N14" s="11"/>
    </row>
    <row r="15" spans="1:14" x14ac:dyDescent="0.2">
      <c r="A15" s="5"/>
      <c r="B15" s="32" t="str">
        <f>IF(C15="","","May-2019")</f>
        <v/>
      </c>
      <c r="C15" s="24"/>
      <c r="D15" s="31" t="str">
        <f t="shared" si="0"/>
        <v/>
      </c>
      <c r="E15" s="27" t="str">
        <f t="shared" si="1"/>
        <v/>
      </c>
      <c r="F15" s="27" t="str">
        <f t="shared" si="3"/>
        <v/>
      </c>
      <c r="G15" s="24"/>
      <c r="H15" s="24"/>
      <c r="I15" s="24"/>
      <c r="J15" s="24"/>
      <c r="K15" s="24" t="str">
        <f t="shared" si="4"/>
        <v/>
      </c>
      <c r="L15" s="24" t="str">
        <f t="shared" si="2"/>
        <v/>
      </c>
      <c r="M15" s="3"/>
      <c r="N15" s="11"/>
    </row>
    <row r="16" spans="1:14" x14ac:dyDescent="0.2">
      <c r="A16" s="5"/>
      <c r="B16" s="32" t="str">
        <f>IF(C16="","","Jun-2019")</f>
        <v/>
      </c>
      <c r="C16" s="24"/>
      <c r="D16" s="31" t="str">
        <f t="shared" si="0"/>
        <v/>
      </c>
      <c r="E16" s="27" t="str">
        <f t="shared" si="1"/>
        <v/>
      </c>
      <c r="F16" s="27" t="str">
        <f t="shared" si="3"/>
        <v/>
      </c>
      <c r="G16" s="24"/>
      <c r="H16" s="24"/>
      <c r="I16" s="24"/>
      <c r="J16" s="24"/>
      <c r="K16" s="24" t="str">
        <f t="shared" si="4"/>
        <v/>
      </c>
      <c r="L16" s="24" t="str">
        <f t="shared" si="2"/>
        <v/>
      </c>
      <c r="M16" s="4"/>
      <c r="N16" s="11"/>
    </row>
    <row r="17" spans="1:14" x14ac:dyDescent="0.2">
      <c r="A17" s="5"/>
      <c r="B17" s="32" t="str">
        <f>IF(C17="","","Jul-2019")</f>
        <v/>
      </c>
      <c r="C17" s="24"/>
      <c r="D17" s="31" t="str">
        <f t="shared" si="0"/>
        <v/>
      </c>
      <c r="E17" s="27" t="str">
        <f t="shared" si="1"/>
        <v/>
      </c>
      <c r="F17" s="27" t="str">
        <f t="shared" si="3"/>
        <v/>
      </c>
      <c r="G17" s="24"/>
      <c r="H17" s="24"/>
      <c r="I17" s="24"/>
      <c r="J17" s="24"/>
      <c r="K17" s="24" t="str">
        <f t="shared" si="4"/>
        <v/>
      </c>
      <c r="L17" s="24" t="str">
        <f t="shared" si="2"/>
        <v/>
      </c>
      <c r="M17" s="3"/>
      <c r="N17" s="11"/>
    </row>
    <row r="18" spans="1:14" x14ac:dyDescent="0.2">
      <c r="A18" s="5"/>
      <c r="B18" s="32" t="str">
        <f>IF(C18="","","Ago-2019")</f>
        <v/>
      </c>
      <c r="C18" s="24"/>
      <c r="D18" s="31" t="str">
        <f t="shared" si="0"/>
        <v/>
      </c>
      <c r="E18" s="27" t="str">
        <f t="shared" si="1"/>
        <v/>
      </c>
      <c r="F18" s="27" t="str">
        <f t="shared" si="3"/>
        <v/>
      </c>
      <c r="G18" s="24"/>
      <c r="H18" s="24"/>
      <c r="I18" s="24"/>
      <c r="J18" s="24"/>
      <c r="K18" s="24" t="str">
        <f t="shared" si="4"/>
        <v/>
      </c>
      <c r="L18" s="24" t="str">
        <f t="shared" si="2"/>
        <v/>
      </c>
      <c r="M18" s="4"/>
      <c r="N18" s="11"/>
    </row>
    <row r="19" spans="1:14" x14ac:dyDescent="0.2">
      <c r="A19" s="5"/>
      <c r="B19" s="32" t="str">
        <f>IF(C19="","","Sep-2019")</f>
        <v/>
      </c>
      <c r="C19" s="24"/>
      <c r="D19" s="31" t="str">
        <f t="shared" si="0"/>
        <v/>
      </c>
      <c r="E19" s="27" t="str">
        <f t="shared" si="1"/>
        <v/>
      </c>
      <c r="F19" s="27" t="str">
        <f t="shared" si="3"/>
        <v/>
      </c>
      <c r="G19" s="24"/>
      <c r="H19" s="24"/>
      <c r="I19" s="24"/>
      <c r="J19" s="24"/>
      <c r="K19" s="24" t="str">
        <f t="shared" si="4"/>
        <v/>
      </c>
      <c r="L19" s="24" t="str">
        <f t="shared" si="2"/>
        <v/>
      </c>
      <c r="M19" s="4"/>
      <c r="N19" s="11"/>
    </row>
    <row r="20" spans="1:14" x14ac:dyDescent="0.2">
      <c r="A20" s="5"/>
      <c r="B20" s="32" t="str">
        <f>IF(C20="","","Oct-2019")</f>
        <v/>
      </c>
      <c r="C20" s="24"/>
      <c r="D20" s="31" t="str">
        <f t="shared" si="0"/>
        <v/>
      </c>
      <c r="E20" s="27" t="str">
        <f t="shared" si="1"/>
        <v/>
      </c>
      <c r="F20" s="27" t="str">
        <f t="shared" si="3"/>
        <v/>
      </c>
      <c r="G20" s="24"/>
      <c r="H20" s="24"/>
      <c r="I20" s="24"/>
      <c r="J20" s="24"/>
      <c r="K20" s="24" t="str">
        <f t="shared" si="4"/>
        <v/>
      </c>
      <c r="L20" s="24" t="str">
        <f t="shared" si="2"/>
        <v/>
      </c>
      <c r="M20" s="4"/>
    </row>
    <row r="21" spans="1:14" x14ac:dyDescent="0.2">
      <c r="A21" s="5"/>
      <c r="B21" s="32" t="str">
        <f>IF(C21="","","Nov-2019")</f>
        <v/>
      </c>
      <c r="C21" s="24"/>
      <c r="D21" s="31" t="str">
        <f t="shared" si="0"/>
        <v/>
      </c>
      <c r="E21" s="27" t="str">
        <f t="shared" si="1"/>
        <v/>
      </c>
      <c r="F21" s="27" t="str">
        <f t="shared" si="3"/>
        <v/>
      </c>
      <c r="G21" s="24"/>
      <c r="H21" s="24"/>
      <c r="I21" s="24"/>
      <c r="J21" s="24"/>
      <c r="K21" s="24" t="str">
        <f t="shared" si="4"/>
        <v/>
      </c>
      <c r="L21" s="24" t="str">
        <f t="shared" si="2"/>
        <v/>
      </c>
      <c r="M21" s="4"/>
      <c r="N21" s="11"/>
    </row>
    <row r="22" spans="1:14" ht="13.5" thickBot="1" x14ac:dyDescent="0.25">
      <c r="A22" s="5"/>
      <c r="B22" s="32" t="str">
        <f>IF(C22="","","Dic-2019")</f>
        <v/>
      </c>
      <c r="C22" s="25"/>
      <c r="D22" s="31" t="str">
        <f t="shared" si="0"/>
        <v/>
      </c>
      <c r="E22" s="27" t="str">
        <f t="shared" si="1"/>
        <v/>
      </c>
      <c r="F22" s="28" t="str">
        <f t="shared" si="3"/>
        <v/>
      </c>
      <c r="G22" s="25"/>
      <c r="H22" s="25"/>
      <c r="I22" s="25"/>
      <c r="J22" s="25"/>
      <c r="K22" s="25" t="str">
        <f t="shared" si="4"/>
        <v/>
      </c>
      <c r="L22" s="25" t="str">
        <f t="shared" si="2"/>
        <v/>
      </c>
      <c r="M22" s="4"/>
    </row>
    <row r="23" spans="1:14" ht="13.5" thickBot="1" x14ac:dyDescent="0.25">
      <c r="A23" s="5"/>
      <c r="B23" s="8" t="s">
        <v>4</v>
      </c>
      <c r="C23" s="22">
        <f>SUM(C11:C22)</f>
        <v>46750</v>
      </c>
      <c r="D23" s="10"/>
      <c r="E23" s="10">
        <f>SUM(E11:E22)</f>
        <v>-1636.2500000000002</v>
      </c>
      <c r="F23" s="22">
        <f>SUM(F11:F22)</f>
        <v>43535.9</v>
      </c>
      <c r="G23" s="23">
        <f>SUM(G11:G22)</f>
        <v>0</v>
      </c>
      <c r="H23" s="22">
        <f>SUM(H11:H22)</f>
        <v>0</v>
      </c>
      <c r="I23" s="22">
        <f>SUM(I11:I22)</f>
        <v>0</v>
      </c>
      <c r="J23" s="22">
        <f t="shared" ref="J23:L23" si="5">SUM(J11:J22)</f>
        <v>0</v>
      </c>
      <c r="K23" s="10">
        <f t="shared" si="5"/>
        <v>0</v>
      </c>
      <c r="L23" s="22">
        <f t="shared" si="5"/>
        <v>41899.65</v>
      </c>
      <c r="M23" s="2"/>
    </row>
    <row r="24" spans="1:14" x14ac:dyDescent="0.2">
      <c r="A24" s="5"/>
      <c r="B24" s="5"/>
      <c r="C24" s="5"/>
      <c r="D24" s="5"/>
      <c r="E24" s="5"/>
      <c r="F24" s="5"/>
      <c r="G24" s="5"/>
      <c r="H24" s="5"/>
      <c r="I24" s="13"/>
      <c r="J24" s="5"/>
      <c r="K24" s="5"/>
      <c r="L24" s="5"/>
      <c r="M24" s="2"/>
    </row>
    <row r="25" spans="1:14" x14ac:dyDescent="0.2">
      <c r="A25" s="5"/>
      <c r="B25" s="47" t="s">
        <v>29</v>
      </c>
      <c r="C25" s="47"/>
      <c r="D25" s="47"/>
      <c r="E25" s="47"/>
      <c r="F25" s="47"/>
      <c r="G25" s="47"/>
      <c r="H25" s="47"/>
      <c r="I25" s="47"/>
      <c r="J25" s="5"/>
      <c r="K25" s="5"/>
      <c r="L25" s="5"/>
    </row>
    <row r="26" spans="1:14" x14ac:dyDescent="0.2">
      <c r="A26" s="5"/>
      <c r="B26" s="47"/>
      <c r="C26" s="47"/>
      <c r="D26" s="47"/>
      <c r="E26" s="47"/>
      <c r="F26" s="47"/>
      <c r="G26" s="47"/>
      <c r="H26" s="47"/>
      <c r="I26" s="47"/>
      <c r="J26" s="5"/>
      <c r="K26" s="5"/>
      <c r="L26" s="5"/>
    </row>
    <row r="27" spans="1:14" x14ac:dyDescent="0.2">
      <c r="A27" s="5"/>
      <c r="B27" s="47"/>
      <c r="C27" s="47"/>
      <c r="D27" s="47"/>
      <c r="E27" s="47"/>
      <c r="F27" s="47"/>
      <c r="G27" s="47"/>
      <c r="H27" s="47"/>
      <c r="I27" s="47"/>
      <c r="J27" s="5"/>
      <c r="K27" s="5"/>
      <c r="L27" s="5"/>
    </row>
    <row r="28" spans="1:14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4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4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3" spans="9:11" x14ac:dyDescent="0.2">
      <c r="K33" s="1" t="s">
        <v>22</v>
      </c>
    </row>
    <row r="34" spans="9:11" x14ac:dyDescent="0.2">
      <c r="K34" s="1" t="s">
        <v>23</v>
      </c>
    </row>
    <row r="37" spans="9:11" x14ac:dyDescent="0.2">
      <c r="I37" s="1" t="s">
        <v>24</v>
      </c>
    </row>
  </sheetData>
  <sheetProtection selectLockedCells="1" selectUnlockedCells="1"/>
  <mergeCells count="14">
    <mergeCell ref="B25:I27"/>
    <mergeCell ref="B1:E1"/>
    <mergeCell ref="I9:I10"/>
    <mergeCell ref="L9:L10"/>
    <mergeCell ref="D9:D10"/>
    <mergeCell ref="B6:L8"/>
    <mergeCell ref="B9:B10"/>
    <mergeCell ref="C9:C10"/>
    <mergeCell ref="E9:E10"/>
    <mergeCell ref="F9:F10"/>
    <mergeCell ref="J9:J10"/>
    <mergeCell ref="G9:G10"/>
    <mergeCell ref="H9:H10"/>
    <mergeCell ref="K9:K10"/>
  </mergeCells>
  <pageMargins left="0.75" right="0.75" top="1" bottom="1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H23"/>
  <sheetViews>
    <sheetView workbookViewId="0">
      <selection activeCell="F7" sqref="F7"/>
    </sheetView>
  </sheetViews>
  <sheetFormatPr baseColWidth="10" defaultColWidth="11.5703125" defaultRowHeight="15" x14ac:dyDescent="0.25"/>
  <cols>
    <col min="1" max="1" width="11.5703125" style="33"/>
    <col min="2" max="2" width="12.7109375" style="33" bestFit="1" customWidth="1"/>
    <col min="3" max="3" width="11.5703125" style="33"/>
    <col min="4" max="4" width="2" style="33" bestFit="1" customWidth="1"/>
    <col min="5" max="5" width="12.85546875" style="33" bestFit="1" customWidth="1"/>
    <col min="6" max="6" width="13.140625" style="33" bestFit="1" customWidth="1"/>
    <col min="7" max="7" width="11.5703125" style="33"/>
    <col min="8" max="8" width="13.42578125" style="33" bestFit="1" customWidth="1"/>
    <col min="9" max="9" width="14.28515625" style="33" bestFit="1" customWidth="1"/>
    <col min="10" max="16384" width="11.5703125" style="33"/>
  </cols>
  <sheetData>
    <row r="5" spans="3:8" ht="15.75" thickBot="1" x14ac:dyDescent="0.3"/>
    <row r="6" spans="3:8" ht="15.75" thickBot="1" x14ac:dyDescent="0.3">
      <c r="C6" s="34" t="s">
        <v>25</v>
      </c>
      <c r="D6" s="72" t="s">
        <v>26</v>
      </c>
      <c r="E6" s="73"/>
      <c r="F6" s="35" t="s">
        <v>27</v>
      </c>
    </row>
    <row r="7" spans="3:8" x14ac:dyDescent="0.25">
      <c r="C7" s="36">
        <v>43473</v>
      </c>
      <c r="D7" s="37"/>
      <c r="E7" s="38">
        <v>18</v>
      </c>
      <c r="F7" s="39">
        <v>10600</v>
      </c>
      <c r="G7" s="40"/>
      <c r="H7" s="40"/>
    </row>
    <row r="8" spans="3:8" x14ac:dyDescent="0.25">
      <c r="C8" s="36">
        <v>43474</v>
      </c>
      <c r="D8" s="41"/>
      <c r="E8" s="42">
        <v>19</v>
      </c>
      <c r="F8" s="39">
        <v>7550</v>
      </c>
      <c r="G8" s="40"/>
      <c r="H8" s="40"/>
    </row>
    <row r="9" spans="3:8" x14ac:dyDescent="0.25">
      <c r="C9" s="43">
        <v>43486</v>
      </c>
      <c r="D9" s="37"/>
      <c r="E9" s="38">
        <v>20</v>
      </c>
      <c r="F9" s="39">
        <v>8400</v>
      </c>
      <c r="G9" s="40"/>
      <c r="H9" s="40"/>
    </row>
    <row r="10" spans="3:8" x14ac:dyDescent="0.25">
      <c r="C10" s="43">
        <v>43486</v>
      </c>
      <c r="D10" s="41"/>
      <c r="E10" s="42">
        <v>21</v>
      </c>
      <c r="F10" s="39">
        <v>17300</v>
      </c>
      <c r="G10" s="40"/>
      <c r="H10" s="40"/>
    </row>
    <row r="11" spans="3:8" x14ac:dyDescent="0.25">
      <c r="C11" s="43">
        <v>43486</v>
      </c>
      <c r="D11" s="37"/>
      <c r="E11" s="38">
        <v>22</v>
      </c>
      <c r="F11" s="39">
        <v>2900</v>
      </c>
      <c r="G11" s="40"/>
      <c r="H11" s="40"/>
    </row>
    <row r="12" spans="3:8" x14ac:dyDescent="0.25">
      <c r="C12" s="43"/>
      <c r="D12" s="41"/>
      <c r="E12" s="42"/>
      <c r="F12" s="39"/>
      <c r="G12" s="40"/>
      <c r="H12" s="40"/>
    </row>
    <row r="13" spans="3:8" x14ac:dyDescent="0.25">
      <c r="C13" s="43"/>
      <c r="D13" s="37"/>
      <c r="E13" s="38"/>
      <c r="F13" s="39"/>
      <c r="G13" s="40"/>
      <c r="H13" s="40"/>
    </row>
    <row r="14" spans="3:8" x14ac:dyDescent="0.25">
      <c r="C14" s="43"/>
      <c r="D14" s="41"/>
      <c r="E14" s="42"/>
      <c r="F14" s="39"/>
      <c r="G14" s="40"/>
      <c r="H14" s="40"/>
    </row>
    <row r="15" spans="3:8" x14ac:dyDescent="0.25">
      <c r="C15" s="43"/>
      <c r="D15" s="37"/>
      <c r="E15" s="38"/>
      <c r="F15" s="39"/>
      <c r="G15" s="40"/>
      <c r="H15" s="40"/>
    </row>
    <row r="16" spans="3:8" x14ac:dyDescent="0.25">
      <c r="C16" s="43"/>
      <c r="D16" s="41"/>
      <c r="E16" s="42"/>
      <c r="F16" s="39"/>
      <c r="G16" s="40"/>
      <c r="H16" s="40"/>
    </row>
    <row r="17" spans="3:8" x14ac:dyDescent="0.25">
      <c r="C17" s="43"/>
      <c r="D17" s="37"/>
      <c r="E17" s="38"/>
      <c r="F17" s="39"/>
      <c r="G17" s="40"/>
      <c r="H17" s="40"/>
    </row>
    <row r="18" spans="3:8" x14ac:dyDescent="0.25">
      <c r="C18" s="43"/>
      <c r="D18" s="41"/>
      <c r="E18" s="42"/>
      <c r="F18" s="39"/>
      <c r="G18" s="40"/>
      <c r="H18" s="40"/>
    </row>
    <row r="19" spans="3:8" x14ac:dyDescent="0.25">
      <c r="C19" s="43"/>
      <c r="D19" s="37"/>
      <c r="E19" s="38"/>
      <c r="F19" s="39"/>
      <c r="G19" s="40"/>
      <c r="H19" s="40"/>
    </row>
    <row r="20" spans="3:8" x14ac:dyDescent="0.25">
      <c r="C20" s="43"/>
      <c r="D20" s="41"/>
      <c r="E20" s="42"/>
      <c r="F20" s="39"/>
      <c r="G20" s="40"/>
      <c r="H20" s="40"/>
    </row>
    <row r="21" spans="3:8" x14ac:dyDescent="0.25">
      <c r="C21" s="43"/>
      <c r="D21" s="37"/>
      <c r="E21" s="38"/>
      <c r="F21" s="39"/>
      <c r="G21" s="40"/>
      <c r="H21" s="40"/>
    </row>
    <row r="22" spans="3:8" ht="15.75" thickBot="1" x14ac:dyDescent="0.3">
      <c r="C22" s="44"/>
      <c r="D22" s="41"/>
      <c r="E22" s="38"/>
      <c r="F22" s="45"/>
      <c r="G22" s="40"/>
      <c r="H22" s="40"/>
    </row>
    <row r="23" spans="3:8" ht="15.75" thickBot="1" x14ac:dyDescent="0.3">
      <c r="C23" s="74" t="s">
        <v>28</v>
      </c>
      <c r="D23" s="72"/>
      <c r="E23" s="73"/>
      <c r="F23" s="46">
        <f>SUM(F7:F22)</f>
        <v>46750</v>
      </c>
    </row>
  </sheetData>
  <mergeCells count="2">
    <mergeCell ref="D6:E6"/>
    <mergeCell ref="C23:E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IIBB 2019</vt:lpstr>
      <vt:lpstr>V 01-19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mora</dc:creator>
  <cp:lastModifiedBy>Antoni Masana</cp:lastModifiedBy>
  <cp:lastPrinted>2017-05-31T17:16:31Z</cp:lastPrinted>
  <dcterms:created xsi:type="dcterms:W3CDTF">2017-06-16T15:28:43Z</dcterms:created>
  <dcterms:modified xsi:type="dcterms:W3CDTF">2019-02-19T06:12:53Z</dcterms:modified>
</cp:coreProperties>
</file>