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066C2A7F-E55C-4399-9A8C-52178D887078}" xr6:coauthVersionLast="44" xr6:coauthVersionMax="44" xr10:uidLastSave="{00000000-0000-0000-0000-000000000000}"/>
  <bookViews>
    <workbookView xWindow="-108" yWindow="-108" windowWidth="23256" windowHeight="12600" activeTab="1" xr2:uid="{00000000-000D-0000-FFFF-FFFF00000000}"/>
  </bookViews>
  <sheets>
    <sheet name="Medidas" sheetId="2" r:id="rId1"/>
    <sheet name="Medidas (1)" sheetId="6" r:id="rId2"/>
  </sheets>
  <definedNames>
    <definedName name="_xlnm._FilterDatabase" localSheetId="1" hidden="1">'Medidas (1)'!$B$2:$G$2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6" l="1"/>
  <c r="J8" i="6"/>
  <c r="J9" i="6"/>
  <c r="J10" i="6"/>
  <c r="J11" i="6"/>
  <c r="J12" i="6"/>
  <c r="J13" i="6"/>
  <c r="J14" i="6"/>
  <c r="J15" i="6"/>
  <c r="J16" i="6"/>
  <c r="J17" i="6"/>
  <c r="J18" i="6"/>
  <c r="J19" i="6"/>
  <c r="J4" i="6"/>
  <c r="J5" i="6"/>
  <c r="J6" i="6"/>
  <c r="J3" i="6"/>
  <c r="C8" i="6" l="1"/>
  <c r="C3" i="6" l="1"/>
  <c r="G23" i="6"/>
  <c r="C15" i="2"/>
  <c r="D15" i="2"/>
  <c r="E15" i="2"/>
  <c r="F15" i="2"/>
  <c r="H15" i="2"/>
  <c r="I15" i="2"/>
  <c r="J15" i="2"/>
  <c r="K15" i="2"/>
  <c r="M15" i="2"/>
  <c r="N15" i="2"/>
  <c r="O15" i="2"/>
  <c r="P15" i="2"/>
  <c r="R15" i="2"/>
  <c r="S15" i="2"/>
  <c r="T15" i="2"/>
  <c r="U15" i="2"/>
  <c r="W15" i="2"/>
  <c r="X15" i="2"/>
  <c r="Y15" i="2"/>
  <c r="Z15" i="2"/>
  <c r="AB15" i="2"/>
  <c r="AC15" i="2"/>
  <c r="AD15" i="2"/>
  <c r="AE15" i="2"/>
  <c r="AG15" i="2"/>
  <c r="AH15" i="2"/>
  <c r="AI15" i="2"/>
  <c r="AJ15" i="2"/>
  <c r="AL15" i="2"/>
  <c r="AM15" i="2"/>
  <c r="AN15" i="2"/>
  <c r="AO15" i="2"/>
  <c r="AQ15" i="2"/>
  <c r="AR15" i="2"/>
  <c r="AS15" i="2"/>
  <c r="AT15" i="2"/>
  <c r="AV15" i="2"/>
  <c r="AW15" i="2"/>
  <c r="AX15" i="2"/>
  <c r="AY15" i="2"/>
  <c r="BA15" i="2"/>
  <c r="BB15" i="2"/>
  <c r="BC15" i="2"/>
  <c r="BD15" i="2"/>
  <c r="BF15" i="2"/>
  <c r="BG15" i="2"/>
  <c r="BH15" i="2"/>
  <c r="BI15" i="2"/>
  <c r="BK15" i="2"/>
  <c r="BL15" i="2"/>
  <c r="BM15" i="2"/>
  <c r="BN15" i="2"/>
  <c r="BP15" i="2"/>
  <c r="BQ15" i="2"/>
  <c r="BR15" i="2"/>
  <c r="BS15" i="2"/>
  <c r="BU15" i="2"/>
  <c r="BV15" i="2"/>
  <c r="BW15" i="2"/>
  <c r="BX15" i="2"/>
  <c r="BZ15" i="2"/>
  <c r="CA15" i="2"/>
  <c r="CB15" i="2"/>
  <c r="CC15" i="2"/>
  <c r="CE15" i="2"/>
  <c r="CF15" i="2"/>
  <c r="CG15" i="2"/>
  <c r="CH15" i="2"/>
  <c r="C16" i="2"/>
  <c r="D16" i="2"/>
  <c r="E16" i="2"/>
  <c r="F16" i="2"/>
  <c r="H16" i="2"/>
  <c r="I16" i="2"/>
  <c r="J16" i="2"/>
  <c r="K16" i="2"/>
  <c r="M16" i="2"/>
  <c r="N16" i="2"/>
  <c r="O16" i="2"/>
  <c r="P16" i="2"/>
  <c r="R16" i="2"/>
  <c r="S16" i="2"/>
  <c r="T16" i="2"/>
  <c r="U16" i="2"/>
  <c r="W16" i="2"/>
  <c r="X16" i="2"/>
  <c r="Y16" i="2"/>
  <c r="Z16" i="2"/>
  <c r="AB16" i="2"/>
  <c r="AC16" i="2"/>
  <c r="AD16" i="2"/>
  <c r="AE16" i="2"/>
  <c r="AG16" i="2"/>
  <c r="AH16" i="2"/>
  <c r="AI16" i="2"/>
  <c r="AJ16" i="2"/>
  <c r="AL16" i="2"/>
  <c r="AM16" i="2"/>
  <c r="AN16" i="2"/>
  <c r="AO16" i="2"/>
  <c r="AQ16" i="2"/>
  <c r="AR16" i="2"/>
  <c r="AS16" i="2"/>
  <c r="AT16" i="2"/>
  <c r="AV16" i="2"/>
  <c r="AW16" i="2"/>
  <c r="AX16" i="2"/>
  <c r="AY16" i="2"/>
  <c r="BA16" i="2"/>
  <c r="BB16" i="2"/>
  <c r="BC16" i="2"/>
  <c r="BD16" i="2"/>
  <c r="BF16" i="2"/>
  <c r="BG16" i="2"/>
  <c r="BH16" i="2"/>
  <c r="BI16" i="2"/>
  <c r="BK16" i="2"/>
  <c r="BL16" i="2"/>
  <c r="BM16" i="2"/>
  <c r="BN16" i="2"/>
  <c r="BP16" i="2"/>
  <c r="BQ16" i="2"/>
  <c r="BR16" i="2"/>
  <c r="BS16" i="2"/>
  <c r="BU16" i="2"/>
  <c r="BV16" i="2"/>
  <c r="BW16" i="2"/>
  <c r="BX16" i="2"/>
  <c r="BZ16" i="2"/>
  <c r="CA16" i="2"/>
  <c r="CB16" i="2"/>
  <c r="CC16" i="2"/>
  <c r="CE16" i="2"/>
  <c r="CF16" i="2"/>
  <c r="CG16" i="2"/>
  <c r="CH16" i="2"/>
  <c r="C4" i="6"/>
  <c r="CI4" i="2"/>
  <c r="CI5" i="2"/>
  <c r="CI6" i="2"/>
  <c r="CI7" i="2"/>
  <c r="CI8" i="2"/>
  <c r="CI9" i="2"/>
  <c r="CI10" i="2"/>
  <c r="CI3" i="2"/>
  <c r="CD4" i="2"/>
  <c r="CD5" i="2"/>
  <c r="CD6" i="2"/>
  <c r="CD7" i="2"/>
  <c r="CD8" i="2"/>
  <c r="CD9" i="2"/>
  <c r="CD10" i="2"/>
  <c r="CD3" i="2"/>
  <c r="BY4" i="2"/>
  <c r="BY5" i="2"/>
  <c r="BY6" i="2"/>
  <c r="BY7" i="2"/>
  <c r="BY8" i="2"/>
  <c r="BY9" i="2"/>
  <c r="BY10" i="2"/>
  <c r="BY3" i="2"/>
  <c r="BT4" i="2"/>
  <c r="BT5" i="2"/>
  <c r="BT6" i="2"/>
  <c r="BT7" i="2"/>
  <c r="BT8" i="2"/>
  <c r="BT9" i="2"/>
  <c r="BT10" i="2"/>
  <c r="BT3" i="2"/>
  <c r="BO4" i="2"/>
  <c r="BO5" i="2"/>
  <c r="BO6" i="2"/>
  <c r="BO7" i="2"/>
  <c r="BO8" i="2"/>
  <c r="BO9" i="2"/>
  <c r="BO10" i="2"/>
  <c r="BO3" i="2"/>
  <c r="BJ4" i="2"/>
  <c r="BJ5" i="2"/>
  <c r="BJ6" i="2"/>
  <c r="BJ7" i="2"/>
  <c r="BJ8" i="2"/>
  <c r="BJ9" i="2"/>
  <c r="BJ10" i="2"/>
  <c r="BJ3" i="2"/>
  <c r="BE4" i="2"/>
  <c r="BE5" i="2"/>
  <c r="BE6" i="2"/>
  <c r="BE7" i="2"/>
  <c r="BE8" i="2"/>
  <c r="BE9" i="2"/>
  <c r="BE10" i="2"/>
  <c r="BE3" i="2"/>
  <c r="AZ4" i="2"/>
  <c r="AZ5" i="2"/>
  <c r="AZ6" i="2"/>
  <c r="AZ7" i="2"/>
  <c r="AZ8" i="2"/>
  <c r="AZ9" i="2"/>
  <c r="AZ10" i="2"/>
  <c r="AZ3" i="2"/>
  <c r="AU4" i="2"/>
  <c r="AU5" i="2"/>
  <c r="AU6" i="2"/>
  <c r="AU7" i="2"/>
  <c r="AU8" i="2"/>
  <c r="AU9" i="2"/>
  <c r="AU10" i="2"/>
  <c r="AU3" i="2"/>
  <c r="AP4" i="2"/>
  <c r="AP5" i="2"/>
  <c r="AP6" i="2"/>
  <c r="AP7" i="2"/>
  <c r="AP8" i="2"/>
  <c r="AP9" i="2"/>
  <c r="AP10" i="2"/>
  <c r="AP3" i="2"/>
  <c r="AK4" i="2"/>
  <c r="AK5" i="2"/>
  <c r="AK6" i="2"/>
  <c r="AK7" i="2"/>
  <c r="AK8" i="2"/>
  <c r="AK9" i="2"/>
  <c r="AK10" i="2"/>
  <c r="AK3" i="2"/>
  <c r="AF4" i="2"/>
  <c r="AF5" i="2"/>
  <c r="AF6" i="2"/>
  <c r="AF7" i="2"/>
  <c r="AF8" i="2"/>
  <c r="AF9" i="2"/>
  <c r="AF10" i="2"/>
  <c r="AF3" i="2"/>
  <c r="AA4" i="2"/>
  <c r="AA5" i="2"/>
  <c r="AA6" i="2"/>
  <c r="AA7" i="2"/>
  <c r="AA8" i="2"/>
  <c r="AA9" i="2"/>
  <c r="AA10" i="2"/>
  <c r="AA3" i="2"/>
  <c r="V4" i="2"/>
  <c r="V5" i="2"/>
  <c r="V6" i="2"/>
  <c r="V7" i="2"/>
  <c r="V8" i="2"/>
  <c r="V9" i="2"/>
  <c r="V10" i="2"/>
  <c r="V3" i="2"/>
  <c r="Q4" i="2"/>
  <c r="Q5" i="2"/>
  <c r="Q6" i="2"/>
  <c r="Q7" i="2"/>
  <c r="Q8" i="2"/>
  <c r="Q9" i="2"/>
  <c r="Q10" i="2"/>
  <c r="Q3" i="2"/>
  <c r="L4" i="2"/>
  <c r="L5" i="2"/>
  <c r="L6" i="2"/>
  <c r="L7" i="2"/>
  <c r="L8" i="2"/>
  <c r="L9" i="2"/>
  <c r="L10" i="2"/>
  <c r="L3" i="2"/>
  <c r="G4" i="2"/>
  <c r="G5" i="2"/>
  <c r="G6" i="2"/>
  <c r="G7" i="2"/>
  <c r="G8" i="2"/>
  <c r="G9" i="2"/>
  <c r="G10" i="2"/>
  <c r="G3" i="2"/>
  <c r="D19" i="6"/>
  <c r="E19" i="6"/>
  <c r="C19" i="6"/>
  <c r="D18" i="6"/>
  <c r="E18" i="6"/>
  <c r="C18" i="6"/>
  <c r="D17" i="6"/>
  <c r="E17" i="6"/>
  <c r="C17" i="6"/>
  <c r="D16" i="6"/>
  <c r="E16" i="6"/>
  <c r="C16" i="6"/>
  <c r="D15" i="6"/>
  <c r="E15" i="6"/>
  <c r="C15" i="6"/>
  <c r="D14" i="6"/>
  <c r="E14" i="6"/>
  <c r="C14" i="6"/>
  <c r="D13" i="6"/>
  <c r="E13" i="6"/>
  <c r="C13" i="6"/>
  <c r="D11" i="6"/>
  <c r="E11" i="6"/>
  <c r="C11" i="6"/>
  <c r="D10" i="6"/>
  <c r="E10" i="6"/>
  <c r="C10" i="6"/>
  <c r="D9" i="6"/>
  <c r="E9" i="6"/>
  <c r="C9" i="6"/>
  <c r="D8" i="6"/>
  <c r="E8" i="6"/>
  <c r="D7" i="6"/>
  <c r="E7" i="6"/>
  <c r="C7" i="6"/>
  <c r="D6" i="6"/>
  <c r="E6" i="6"/>
  <c r="C6" i="6"/>
  <c r="D5" i="6"/>
  <c r="E5" i="6"/>
  <c r="C5" i="6"/>
  <c r="D3" i="6"/>
  <c r="D4" i="6"/>
  <c r="E4" i="6"/>
  <c r="D12" i="6"/>
  <c r="E12" i="6"/>
  <c r="C12" i="6"/>
  <c r="E3" i="6"/>
  <c r="F3" i="6" l="1"/>
  <c r="G3" i="6" s="1"/>
  <c r="F6" i="6"/>
  <c r="G6" i="6" s="1"/>
  <c r="F7" i="6"/>
  <c r="G7" i="6" s="1"/>
  <c r="F10" i="6"/>
  <c r="G10" i="6" s="1"/>
  <c r="F11" i="6"/>
  <c r="G11" i="6" s="1"/>
  <c r="F14" i="6"/>
  <c r="F15" i="6"/>
  <c r="G15" i="6" s="1"/>
  <c r="F18" i="6"/>
  <c r="G18" i="6" s="1"/>
  <c r="F19" i="6"/>
  <c r="G19" i="6" s="1"/>
  <c r="F4" i="6"/>
  <c r="G4" i="6" s="1"/>
  <c r="F8" i="6"/>
  <c r="G8" i="6" s="1"/>
  <c r="F12" i="6"/>
  <c r="G12" i="6" s="1"/>
  <c r="F16" i="6"/>
  <c r="G16" i="6" s="1"/>
  <c r="F5" i="6"/>
  <c r="G5" i="6" s="1"/>
  <c r="F9" i="6"/>
  <c r="G9" i="6" s="1"/>
  <c r="F13" i="6"/>
  <c r="G13" i="6" s="1"/>
  <c r="F17" i="6"/>
  <c r="G17" i="6" s="1"/>
  <c r="G14" i="6"/>
  <c r="K3" i="6" l="1"/>
  <c r="K4" i="6"/>
  <c r="K19" i="6"/>
  <c r="K15" i="6"/>
  <c r="K11" i="6"/>
  <c r="K7" i="6"/>
  <c r="K18" i="6"/>
  <c r="K14" i="6"/>
  <c r="K10" i="6"/>
  <c r="K6" i="6"/>
  <c r="K17" i="6"/>
  <c r="K13" i="6"/>
  <c r="K9" i="6"/>
  <c r="K5" i="6"/>
  <c r="K16" i="6"/>
  <c r="K12" i="6"/>
  <c r="K8" i="6"/>
</calcChain>
</file>

<file path=xl/sharedStrings.xml><?xml version="1.0" encoding="utf-8"?>
<sst xmlns="http://schemas.openxmlformats.org/spreadsheetml/2006/main" count="182" uniqueCount="98">
  <si>
    <t>p1 factible</t>
  </si>
  <si>
    <t>p1 eficaz</t>
  </si>
  <si>
    <t>p1 habitual</t>
  </si>
  <si>
    <t>p1 coste</t>
  </si>
  <si>
    <t>p2 factible</t>
  </si>
  <si>
    <t>p2 eficaz</t>
  </si>
  <si>
    <t>p2 habitual</t>
  </si>
  <si>
    <t>p2 coste</t>
  </si>
  <si>
    <t>p3 factible</t>
  </si>
  <si>
    <t>p3 eficaz</t>
  </si>
  <si>
    <t>p3 habitual</t>
  </si>
  <si>
    <t>p3 coste</t>
  </si>
  <si>
    <t>p4 factible</t>
  </si>
  <si>
    <t>p4 eficaz</t>
  </si>
  <si>
    <t>p4 habitual</t>
  </si>
  <si>
    <t>p4 coste</t>
  </si>
  <si>
    <t>p5 factible</t>
  </si>
  <si>
    <t>p5 eficaz</t>
  </si>
  <si>
    <t>p5 habitual</t>
  </si>
  <si>
    <t>p5 coste</t>
  </si>
  <si>
    <t>p6 factible</t>
  </si>
  <si>
    <t>p6 eficaz</t>
  </si>
  <si>
    <t>p6 habitual</t>
  </si>
  <si>
    <t>p6 coste</t>
  </si>
  <si>
    <t>p7 factible</t>
  </si>
  <si>
    <t>p7 eficaz</t>
  </si>
  <si>
    <t>p7 habitual</t>
  </si>
  <si>
    <t>p7 coste</t>
  </si>
  <si>
    <t>p8 factible</t>
  </si>
  <si>
    <t>p8 eficaz</t>
  </si>
  <si>
    <t>p8 habitual</t>
  </si>
  <si>
    <t>p8 coste</t>
  </si>
  <si>
    <t>p9 factible</t>
  </si>
  <si>
    <t>p9 eficaz</t>
  </si>
  <si>
    <t>p9 habitual</t>
  </si>
  <si>
    <t>p9 coste</t>
  </si>
  <si>
    <t>p10 factible</t>
  </si>
  <si>
    <t>p10 eficaz</t>
  </si>
  <si>
    <t>p10 habitual</t>
  </si>
  <si>
    <t>p10 coste</t>
  </si>
  <si>
    <t>p11 factible</t>
  </si>
  <si>
    <t>p11 eficaz</t>
  </si>
  <si>
    <t>p11 habitual</t>
  </si>
  <si>
    <t>p11 coste</t>
  </si>
  <si>
    <t>p12 factible</t>
  </si>
  <si>
    <t>p12 eficaz</t>
  </si>
  <si>
    <t>p12 habitual</t>
  </si>
  <si>
    <t>p12 coste</t>
  </si>
  <si>
    <t>p13 factible</t>
  </si>
  <si>
    <t>p13 eficaz</t>
  </si>
  <si>
    <t>p13 habitual</t>
  </si>
  <si>
    <t>p13 coste</t>
  </si>
  <si>
    <t>p14 factible</t>
  </si>
  <si>
    <t>p14 eficaz</t>
  </si>
  <si>
    <t>p14 habitual</t>
  </si>
  <si>
    <t>p14 coste</t>
  </si>
  <si>
    <t>p15 factible</t>
  </si>
  <si>
    <t>p15 eficaz</t>
  </si>
  <si>
    <t>p15 habitual</t>
  </si>
  <si>
    <t>p15 coste</t>
  </si>
  <si>
    <t>p16 factible</t>
  </si>
  <si>
    <t>p16 eficaz</t>
  </si>
  <si>
    <t>p16 habitual</t>
  </si>
  <si>
    <t>p16 coste</t>
  </si>
  <si>
    <t>p17 factible</t>
  </si>
  <si>
    <t>p17 eficaz</t>
  </si>
  <si>
    <t>p17 habitual</t>
  </si>
  <si>
    <t>p17 coste</t>
  </si>
  <si>
    <t>nº</t>
  </si>
  <si>
    <t>FACTIBLE</t>
  </si>
  <si>
    <t>EFICAZ</t>
  </si>
  <si>
    <t>HABITUAL</t>
  </si>
  <si>
    <t>COSTE</t>
  </si>
  <si>
    <t>Factibilidad</t>
  </si>
  <si>
    <t>Eficacia</t>
  </si>
  <si>
    <t>Habitualidad</t>
  </si>
  <si>
    <t>Coste</t>
  </si>
  <si>
    <t>TOTAL</t>
  </si>
  <si>
    <t>MEDIDAS PREVENTIVAS ERGONÓMICAS ORDENADAS</t>
  </si>
  <si>
    <t>coste (inverso)</t>
  </si>
  <si>
    <t>MEDIDAS</t>
  </si>
  <si>
    <t>MEDIDA P1</t>
  </si>
  <si>
    <t>MEDIDA P2</t>
  </si>
  <si>
    <t>MEDIDA P3</t>
  </si>
  <si>
    <t>MEDIDA P4</t>
  </si>
  <si>
    <t>MEDIDA P5</t>
  </si>
  <si>
    <t>MEDIDA P6</t>
  </si>
  <si>
    <t>MEDIDA P7</t>
  </si>
  <si>
    <t>MEDIDA P8</t>
  </si>
  <si>
    <t>MEDIDA P9</t>
  </si>
  <si>
    <t>MEDIDA P10</t>
  </si>
  <si>
    <t>MEDIDA P11</t>
  </si>
  <si>
    <t>MEDIDA P12</t>
  </si>
  <si>
    <t>MEDIDA P13</t>
  </si>
  <si>
    <t>MEDIDA P14</t>
  </si>
  <si>
    <t>MEDIDA P15</t>
  </si>
  <si>
    <t>MEDIDA P16</t>
  </si>
  <si>
    <t>MEDIDA P17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</si>
</sst>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4" fillId="0" borderId="2" xfId="1" applyNumberFormat="1" applyFont="1" applyBorder="1" applyAlignment="1">
      <alignment horizontal="right" vertical="top"/>
    </xf>
    <xf numFmtId="164" fontId="4" fillId="0" borderId="3" xfId="1" applyNumberFormat="1" applyFont="1" applyBorder="1" applyAlignment="1">
      <alignment horizontal="right" vertical="top"/>
    </xf>
    <xf numFmtId="2" fontId="0" fillId="0" borderId="0" xfId="0" applyNumberFormat="1"/>
    <xf numFmtId="0" fontId="1" fillId="3" borderId="0" xfId="0" applyFont="1" applyFill="1" applyAlignment="1">
      <alignment horizontal="center" vertical="center" wrapText="1"/>
    </xf>
    <xf numFmtId="0" fontId="2" fillId="4" borderId="0" xfId="0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0" borderId="0" xfId="0" applyFont="1" applyFill="1"/>
    <xf numFmtId="1" fontId="2" fillId="8" borderId="0" xfId="0" applyNumberFormat="1" applyFont="1" applyFill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165" fontId="0" fillId="11" borderId="4" xfId="0" applyNumberFormat="1" applyFill="1" applyBorder="1" applyAlignment="1">
      <alignment horizontal="center" vertical="center"/>
    </xf>
    <xf numFmtId="2" fontId="0" fillId="11" borderId="4" xfId="0" applyNumberForma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2" fontId="5" fillId="14" borderId="4" xfId="0" applyNumberFormat="1" applyFont="1" applyFill="1" applyBorder="1" applyAlignment="1">
      <alignment horizontal="center" vertical="center"/>
    </xf>
    <xf numFmtId="2" fontId="5" fillId="12" borderId="4" xfId="0" applyNumberFormat="1" applyFont="1" applyFill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1" fontId="10" fillId="9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top" wrapText="1"/>
    </xf>
    <xf numFmtId="0" fontId="8" fillId="15" borderId="4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center" vertical="center"/>
    </xf>
    <xf numFmtId="0" fontId="5" fillId="16" borderId="0" xfId="0" applyFont="1" applyFill="1" applyBorder="1" applyAlignment="1">
      <alignment horizontal="center" vertical="center"/>
    </xf>
  </cellXfs>
  <cellStyles count="2">
    <cellStyle name="Normal" xfId="0" builtinId="0"/>
    <cellStyle name="Normal_Hoja1" xfId="1" xr:uid="{49AEB902-FEDD-4274-B063-E33EF5C21526}"/>
  </cellStyles>
  <dxfs count="6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DD9DF-1985-4672-8911-BFC7D66B7104}">
  <dimension ref="B2:CI19"/>
  <sheetViews>
    <sheetView zoomScale="90" zoomScaleNormal="90" workbookViewId="0">
      <selection activeCell="H23" sqref="H23"/>
    </sheetView>
  </sheetViews>
  <sheetFormatPr baseColWidth="10" defaultRowHeight="14.4" x14ac:dyDescent="0.3"/>
  <cols>
    <col min="1" max="1" width="4.109375" customWidth="1"/>
    <col min="2" max="2" width="6.77734375" customWidth="1"/>
    <col min="3" max="3" width="13.33203125" customWidth="1"/>
  </cols>
  <sheetData>
    <row r="2" spans="2:87" s="12" customFormat="1" ht="28.8" customHeight="1" x14ac:dyDescent="0.3">
      <c r="B2" s="10" t="s">
        <v>68</v>
      </c>
      <c r="C2" s="11" t="s">
        <v>0</v>
      </c>
      <c r="D2" s="11" t="s">
        <v>1</v>
      </c>
      <c r="E2" s="13" t="s">
        <v>2</v>
      </c>
      <c r="F2" s="11" t="s">
        <v>3</v>
      </c>
      <c r="G2" s="20" t="s">
        <v>79</v>
      </c>
      <c r="H2" s="11" t="s">
        <v>4</v>
      </c>
      <c r="I2" s="11" t="s">
        <v>5</v>
      </c>
      <c r="J2" s="7" t="s">
        <v>6</v>
      </c>
      <c r="K2" s="11" t="s">
        <v>7</v>
      </c>
      <c r="L2" s="20" t="s">
        <v>79</v>
      </c>
      <c r="M2" s="11" t="s">
        <v>8</v>
      </c>
      <c r="N2" s="11" t="s">
        <v>9</v>
      </c>
      <c r="O2" s="15" t="s">
        <v>10</v>
      </c>
      <c r="P2" s="11" t="s">
        <v>11</v>
      </c>
      <c r="Q2" s="20" t="s">
        <v>79</v>
      </c>
      <c r="R2" s="11" t="s">
        <v>12</v>
      </c>
      <c r="S2" s="11" t="s">
        <v>13</v>
      </c>
      <c r="T2" s="11" t="s">
        <v>14</v>
      </c>
      <c r="U2" s="11" t="s">
        <v>15</v>
      </c>
      <c r="V2" s="20" t="s">
        <v>79</v>
      </c>
      <c r="W2" s="11" t="s">
        <v>16</v>
      </c>
      <c r="X2" s="11" t="s">
        <v>17</v>
      </c>
      <c r="Y2" s="15" t="s">
        <v>18</v>
      </c>
      <c r="Z2" s="11" t="s">
        <v>19</v>
      </c>
      <c r="AA2" s="20" t="s">
        <v>79</v>
      </c>
      <c r="AB2" s="9" t="s">
        <v>20</v>
      </c>
      <c r="AC2" s="9" t="s">
        <v>21</v>
      </c>
      <c r="AD2" s="16" t="s">
        <v>22</v>
      </c>
      <c r="AE2" s="9" t="s">
        <v>23</v>
      </c>
      <c r="AF2" s="20" t="s">
        <v>79</v>
      </c>
      <c r="AG2" s="9" t="s">
        <v>24</v>
      </c>
      <c r="AH2" s="9" t="s">
        <v>25</v>
      </c>
      <c r="AI2" s="9" t="s">
        <v>26</v>
      </c>
      <c r="AJ2" s="9" t="s">
        <v>27</v>
      </c>
      <c r="AK2" s="23" t="s">
        <v>79</v>
      </c>
      <c r="AL2" s="9" t="s">
        <v>28</v>
      </c>
      <c r="AM2" s="9" t="s">
        <v>29</v>
      </c>
      <c r="AN2" s="9" t="s">
        <v>30</v>
      </c>
      <c r="AO2" s="9" t="s">
        <v>31</v>
      </c>
      <c r="AP2" s="20" t="s">
        <v>79</v>
      </c>
      <c r="AQ2" s="9" t="s">
        <v>32</v>
      </c>
      <c r="AR2" s="9" t="s">
        <v>33</v>
      </c>
      <c r="AS2" s="16" t="s">
        <v>34</v>
      </c>
      <c r="AT2" s="9" t="s">
        <v>35</v>
      </c>
      <c r="AU2" s="20" t="s">
        <v>79</v>
      </c>
      <c r="AV2" s="9" t="s">
        <v>36</v>
      </c>
      <c r="AW2" s="9" t="s">
        <v>37</v>
      </c>
      <c r="AX2" s="14" t="s">
        <v>38</v>
      </c>
      <c r="AY2" s="16" t="s">
        <v>39</v>
      </c>
      <c r="AZ2" s="20" t="s">
        <v>79</v>
      </c>
      <c r="BA2" s="9" t="s">
        <v>40</v>
      </c>
      <c r="BB2" s="9" t="s">
        <v>41</v>
      </c>
      <c r="BC2" s="9" t="s">
        <v>42</v>
      </c>
      <c r="BD2" s="16" t="s">
        <v>43</v>
      </c>
      <c r="BE2" s="20" t="s">
        <v>79</v>
      </c>
      <c r="BF2" s="9" t="s">
        <v>44</v>
      </c>
      <c r="BG2" s="9" t="s">
        <v>45</v>
      </c>
      <c r="BH2" s="9" t="s">
        <v>46</v>
      </c>
      <c r="BI2" s="9" t="s">
        <v>47</v>
      </c>
      <c r="BJ2" s="20" t="s">
        <v>79</v>
      </c>
      <c r="BK2" s="9" t="s">
        <v>48</v>
      </c>
      <c r="BL2" s="17" t="s">
        <v>49</v>
      </c>
      <c r="BM2" s="9" t="s">
        <v>50</v>
      </c>
      <c r="BN2" s="9" t="s">
        <v>51</v>
      </c>
      <c r="BO2" s="20" t="s">
        <v>79</v>
      </c>
      <c r="BP2" s="9" t="s">
        <v>52</v>
      </c>
      <c r="BQ2" s="9" t="s">
        <v>53</v>
      </c>
      <c r="BR2" s="14" t="s">
        <v>54</v>
      </c>
      <c r="BS2" s="9" t="s">
        <v>55</v>
      </c>
      <c r="BT2" s="20" t="s">
        <v>79</v>
      </c>
      <c r="BU2" s="9" t="s">
        <v>56</v>
      </c>
      <c r="BV2" s="9" t="s">
        <v>57</v>
      </c>
      <c r="BW2" s="9" t="s">
        <v>58</v>
      </c>
      <c r="BX2" s="9" t="s">
        <v>59</v>
      </c>
      <c r="BY2" s="20" t="s">
        <v>79</v>
      </c>
      <c r="BZ2" s="9" t="s">
        <v>60</v>
      </c>
      <c r="CA2" s="9" t="s">
        <v>61</v>
      </c>
      <c r="CB2" s="9" t="s">
        <v>62</v>
      </c>
      <c r="CC2" s="9" t="s">
        <v>63</v>
      </c>
      <c r="CD2" s="23" t="s">
        <v>79</v>
      </c>
      <c r="CE2" s="9" t="s">
        <v>64</v>
      </c>
      <c r="CF2" s="9" t="s">
        <v>65</v>
      </c>
      <c r="CG2" s="9" t="s">
        <v>66</v>
      </c>
      <c r="CH2" s="9" t="s">
        <v>67</v>
      </c>
      <c r="CI2" s="23" t="s">
        <v>79</v>
      </c>
    </row>
    <row r="3" spans="2:87" x14ac:dyDescent="0.3">
      <c r="B3" s="19">
        <v>1</v>
      </c>
      <c r="C3" s="3">
        <v>4</v>
      </c>
      <c r="D3" s="3">
        <v>5</v>
      </c>
      <c r="E3" s="3">
        <v>3</v>
      </c>
      <c r="F3" s="3">
        <v>3</v>
      </c>
      <c r="G3" s="21">
        <f>6-F3</f>
        <v>3</v>
      </c>
      <c r="H3" s="3">
        <v>5</v>
      </c>
      <c r="I3" s="3">
        <v>5</v>
      </c>
      <c r="J3" s="3">
        <v>3</v>
      </c>
      <c r="K3" s="3">
        <v>1</v>
      </c>
      <c r="L3" s="21">
        <f>6-K3</f>
        <v>5</v>
      </c>
      <c r="M3" s="3">
        <v>5</v>
      </c>
      <c r="N3" s="3">
        <v>5</v>
      </c>
      <c r="O3" s="3">
        <v>3</v>
      </c>
      <c r="P3" s="3">
        <v>3</v>
      </c>
      <c r="Q3" s="26">
        <f>6-P3</f>
        <v>3</v>
      </c>
      <c r="R3" s="3">
        <v>4</v>
      </c>
      <c r="S3" s="3">
        <v>5</v>
      </c>
      <c r="T3" s="3">
        <v>3</v>
      </c>
      <c r="U3" s="3">
        <v>2</v>
      </c>
      <c r="V3" s="21">
        <f>6-U3</f>
        <v>4</v>
      </c>
      <c r="W3" s="3">
        <v>5</v>
      </c>
      <c r="X3" s="3">
        <v>5</v>
      </c>
      <c r="Y3" s="3">
        <v>4</v>
      </c>
      <c r="Z3" s="3">
        <v>3</v>
      </c>
      <c r="AA3" s="27">
        <f>6-Z3</f>
        <v>3</v>
      </c>
      <c r="AB3" s="3">
        <v>5</v>
      </c>
      <c r="AC3" s="3">
        <v>5</v>
      </c>
      <c r="AD3" s="3">
        <v>4</v>
      </c>
      <c r="AE3" s="3">
        <v>1</v>
      </c>
      <c r="AF3" s="27">
        <f>6-AE3</f>
        <v>5</v>
      </c>
      <c r="AG3" s="3">
        <v>5</v>
      </c>
      <c r="AH3" s="3">
        <v>5</v>
      </c>
      <c r="AI3" s="3">
        <v>2</v>
      </c>
      <c r="AJ3" s="3">
        <v>2</v>
      </c>
      <c r="AK3" s="27">
        <f>6-AJ3</f>
        <v>4</v>
      </c>
      <c r="AL3" s="3">
        <v>5</v>
      </c>
      <c r="AM3" s="3">
        <v>5</v>
      </c>
      <c r="AN3" s="3">
        <v>1</v>
      </c>
      <c r="AO3" s="3">
        <v>2</v>
      </c>
      <c r="AP3" s="21">
        <f>6-AO3</f>
        <v>4</v>
      </c>
      <c r="AQ3" s="3">
        <v>5</v>
      </c>
      <c r="AR3" s="3">
        <v>5</v>
      </c>
      <c r="AS3" s="3">
        <v>4</v>
      </c>
      <c r="AT3" s="3">
        <v>3</v>
      </c>
      <c r="AU3" s="27">
        <f>6-AT3</f>
        <v>3</v>
      </c>
      <c r="AV3" s="3">
        <v>5</v>
      </c>
      <c r="AW3" s="3">
        <v>5</v>
      </c>
      <c r="AX3" s="3">
        <v>3</v>
      </c>
      <c r="AY3" s="3">
        <v>1</v>
      </c>
      <c r="AZ3" s="27">
        <f>6-AY3</f>
        <v>5</v>
      </c>
      <c r="BA3" s="3">
        <v>5</v>
      </c>
      <c r="BB3" s="3">
        <v>5</v>
      </c>
      <c r="BC3" s="3">
        <v>3</v>
      </c>
      <c r="BD3" s="3">
        <v>2</v>
      </c>
      <c r="BE3" s="27">
        <f>6-BD3</f>
        <v>4</v>
      </c>
      <c r="BF3" s="3">
        <v>5</v>
      </c>
      <c r="BG3" s="3">
        <v>5</v>
      </c>
      <c r="BH3" s="3">
        <v>2</v>
      </c>
      <c r="BI3" s="3">
        <v>2</v>
      </c>
      <c r="BJ3" s="27">
        <f>6-BI3</f>
        <v>4</v>
      </c>
      <c r="BK3" s="3">
        <v>5</v>
      </c>
      <c r="BL3" s="3">
        <v>4</v>
      </c>
      <c r="BM3" s="3">
        <v>1</v>
      </c>
      <c r="BN3" s="3">
        <v>1</v>
      </c>
      <c r="BO3" s="27">
        <f>6-BN3</f>
        <v>5</v>
      </c>
      <c r="BP3" s="3">
        <v>5</v>
      </c>
      <c r="BQ3" s="3">
        <v>5</v>
      </c>
      <c r="BR3" s="3">
        <v>3</v>
      </c>
      <c r="BS3" s="3">
        <v>2</v>
      </c>
      <c r="BT3" s="27">
        <f>6-BS3</f>
        <v>4</v>
      </c>
      <c r="BU3" s="3">
        <v>3</v>
      </c>
      <c r="BV3" s="3">
        <v>5</v>
      </c>
      <c r="BW3" s="3">
        <v>3</v>
      </c>
      <c r="BX3" s="3">
        <v>3</v>
      </c>
      <c r="BY3" s="28">
        <f>6-BX3</f>
        <v>3</v>
      </c>
      <c r="BZ3" s="3">
        <v>4</v>
      </c>
      <c r="CA3" s="3">
        <v>5</v>
      </c>
      <c r="CB3" s="3">
        <v>2</v>
      </c>
      <c r="CC3" s="3">
        <v>1</v>
      </c>
      <c r="CD3" s="27">
        <f>6-CC3</f>
        <v>5</v>
      </c>
      <c r="CE3" s="3">
        <v>3</v>
      </c>
      <c r="CF3" s="3">
        <v>5</v>
      </c>
      <c r="CG3" s="3">
        <v>3</v>
      </c>
      <c r="CH3" s="3">
        <v>3</v>
      </c>
      <c r="CI3" s="31">
        <f>6-CH3</f>
        <v>3</v>
      </c>
    </row>
    <row r="4" spans="2:87" x14ac:dyDescent="0.3">
      <c r="B4" s="19">
        <v>2</v>
      </c>
      <c r="C4" s="3">
        <v>5</v>
      </c>
      <c r="D4" s="3">
        <v>5</v>
      </c>
      <c r="E4" s="3">
        <v>4</v>
      </c>
      <c r="F4" s="3">
        <v>3</v>
      </c>
      <c r="G4" s="21">
        <f t="shared" ref="G4:G10" si="0">6-F4</f>
        <v>3</v>
      </c>
      <c r="H4" s="3">
        <v>5</v>
      </c>
      <c r="I4" s="3">
        <v>5</v>
      </c>
      <c r="J4" s="3">
        <v>2</v>
      </c>
      <c r="K4" s="3">
        <v>2</v>
      </c>
      <c r="L4" s="21">
        <f t="shared" ref="L4:L10" si="1">6-K4</f>
        <v>4</v>
      </c>
      <c r="M4" s="3">
        <v>5</v>
      </c>
      <c r="N4" s="3">
        <v>5</v>
      </c>
      <c r="O4" s="3">
        <v>4</v>
      </c>
      <c r="P4" s="3">
        <v>2</v>
      </c>
      <c r="Q4" s="24">
        <f t="shared" ref="Q4:Q10" si="2">6-P4</f>
        <v>4</v>
      </c>
      <c r="R4" s="3">
        <v>5</v>
      </c>
      <c r="S4" s="3">
        <v>5</v>
      </c>
      <c r="T4" s="3">
        <v>3</v>
      </c>
      <c r="U4" s="3">
        <v>2</v>
      </c>
      <c r="V4" s="21">
        <f t="shared" ref="V4:V10" si="3">6-U4</f>
        <v>4</v>
      </c>
      <c r="W4" s="3">
        <v>5</v>
      </c>
      <c r="X4" s="3">
        <v>5</v>
      </c>
      <c r="Y4" s="3">
        <v>4</v>
      </c>
      <c r="Z4" s="3">
        <v>3</v>
      </c>
      <c r="AA4" s="21">
        <f t="shared" ref="AA4:AA10" si="4">6-Z4</f>
        <v>3</v>
      </c>
      <c r="AB4" s="3">
        <v>5</v>
      </c>
      <c r="AC4" s="3">
        <v>5</v>
      </c>
      <c r="AD4" s="3">
        <v>4</v>
      </c>
      <c r="AE4" s="3">
        <v>1</v>
      </c>
      <c r="AF4" s="21">
        <f t="shared" ref="AF4:AF10" si="5">6-AE4</f>
        <v>5</v>
      </c>
      <c r="AG4" s="3">
        <v>5</v>
      </c>
      <c r="AH4" s="3">
        <v>5</v>
      </c>
      <c r="AI4" s="3">
        <v>1</v>
      </c>
      <c r="AJ4" s="3">
        <v>1</v>
      </c>
      <c r="AK4" s="21">
        <f t="shared" ref="AK4:AK10" si="6">6-AJ4</f>
        <v>5</v>
      </c>
      <c r="AL4" s="3">
        <v>5</v>
      </c>
      <c r="AM4" s="3">
        <v>5</v>
      </c>
      <c r="AN4" s="3">
        <v>1</v>
      </c>
      <c r="AO4" s="3">
        <v>1</v>
      </c>
      <c r="AP4" s="21">
        <f t="shared" ref="AP4:AP10" si="7">6-AO4</f>
        <v>5</v>
      </c>
      <c r="AQ4" s="3">
        <v>5</v>
      </c>
      <c r="AR4" s="3">
        <v>5</v>
      </c>
      <c r="AS4" s="3">
        <v>3</v>
      </c>
      <c r="AT4" s="3">
        <v>2</v>
      </c>
      <c r="AU4" s="21">
        <f t="shared" ref="AU4:AU10" si="8">6-AT4</f>
        <v>4</v>
      </c>
      <c r="AV4" s="3">
        <v>5</v>
      </c>
      <c r="AW4" s="3">
        <v>5</v>
      </c>
      <c r="AX4" s="3">
        <v>3</v>
      </c>
      <c r="AY4" s="3">
        <v>1</v>
      </c>
      <c r="AZ4" s="21">
        <f t="shared" ref="AZ4:AZ10" si="9">6-AY4</f>
        <v>5</v>
      </c>
      <c r="BA4" s="3">
        <v>5</v>
      </c>
      <c r="BB4" s="3">
        <v>5</v>
      </c>
      <c r="BC4" s="3">
        <v>3</v>
      </c>
      <c r="BD4" s="3">
        <v>3</v>
      </c>
      <c r="BE4" s="21">
        <f t="shared" ref="BE4:BE10" si="10">6-BD4</f>
        <v>3</v>
      </c>
      <c r="BF4" s="3">
        <v>5</v>
      </c>
      <c r="BG4" s="3">
        <v>5</v>
      </c>
      <c r="BH4" s="3">
        <v>3</v>
      </c>
      <c r="BI4" s="3">
        <v>1</v>
      </c>
      <c r="BJ4" s="21">
        <f t="shared" ref="BJ4:BJ10" si="11">6-BI4</f>
        <v>5</v>
      </c>
      <c r="BK4" s="3">
        <v>5</v>
      </c>
      <c r="BL4" s="3">
        <v>4</v>
      </c>
      <c r="BM4" s="3">
        <v>3</v>
      </c>
      <c r="BN4" s="3">
        <v>1</v>
      </c>
      <c r="BO4" s="21">
        <f t="shared" ref="BO4:BO10" si="12">6-BN4</f>
        <v>5</v>
      </c>
      <c r="BP4" s="3">
        <v>5</v>
      </c>
      <c r="BQ4" s="3">
        <v>5</v>
      </c>
      <c r="BR4" s="3">
        <v>3</v>
      </c>
      <c r="BS4" s="3">
        <v>2</v>
      </c>
      <c r="BT4" s="21">
        <f t="shared" ref="BT4:BT10" si="13">6-BS4</f>
        <v>4</v>
      </c>
      <c r="BU4" s="3">
        <v>5</v>
      </c>
      <c r="BV4" s="3">
        <v>5</v>
      </c>
      <c r="BW4" s="3">
        <v>1</v>
      </c>
      <c r="BX4" s="3">
        <v>2</v>
      </c>
      <c r="BY4" s="29">
        <f t="shared" ref="BY4:BY10" si="14">6-BX4</f>
        <v>4</v>
      </c>
      <c r="BZ4" s="3">
        <v>5</v>
      </c>
      <c r="CA4" s="3">
        <v>5</v>
      </c>
      <c r="CB4" s="3">
        <v>2</v>
      </c>
      <c r="CC4" s="3">
        <v>2</v>
      </c>
      <c r="CD4" s="21">
        <f t="shared" ref="CD4:CD10" si="15">6-CC4</f>
        <v>4</v>
      </c>
      <c r="CE4" s="3">
        <v>4</v>
      </c>
      <c r="CF4" s="3">
        <v>5</v>
      </c>
      <c r="CG4" s="3">
        <v>2</v>
      </c>
      <c r="CH4" s="3">
        <v>3</v>
      </c>
      <c r="CI4" s="32">
        <f t="shared" ref="CI4:CI10" si="16">6-CH4</f>
        <v>3</v>
      </c>
    </row>
    <row r="5" spans="2:87" x14ac:dyDescent="0.3">
      <c r="B5" s="19">
        <v>3</v>
      </c>
      <c r="C5" s="3">
        <v>5</v>
      </c>
      <c r="D5" s="3">
        <v>5</v>
      </c>
      <c r="E5" s="3">
        <v>3</v>
      </c>
      <c r="F5" s="3">
        <v>3</v>
      </c>
      <c r="G5" s="21">
        <f t="shared" si="0"/>
        <v>3</v>
      </c>
      <c r="H5" s="3">
        <v>4</v>
      </c>
      <c r="I5" s="3">
        <v>5</v>
      </c>
      <c r="J5" s="3">
        <v>2</v>
      </c>
      <c r="K5" s="3">
        <v>3</v>
      </c>
      <c r="L5" s="21">
        <f t="shared" si="1"/>
        <v>3</v>
      </c>
      <c r="M5" s="3">
        <v>4</v>
      </c>
      <c r="N5" s="3">
        <v>5</v>
      </c>
      <c r="O5" s="3">
        <v>3</v>
      </c>
      <c r="P5" s="3">
        <v>1</v>
      </c>
      <c r="Q5" s="24">
        <f t="shared" si="2"/>
        <v>5</v>
      </c>
      <c r="R5" s="3">
        <v>5</v>
      </c>
      <c r="S5" s="3">
        <v>5</v>
      </c>
      <c r="T5" s="3">
        <v>4</v>
      </c>
      <c r="U5" s="3">
        <v>3</v>
      </c>
      <c r="V5" s="21">
        <f t="shared" si="3"/>
        <v>3</v>
      </c>
      <c r="W5" s="3">
        <v>4</v>
      </c>
      <c r="X5" s="3">
        <v>5</v>
      </c>
      <c r="Y5" s="3">
        <v>4</v>
      </c>
      <c r="Z5" s="3">
        <v>3</v>
      </c>
      <c r="AA5" s="21">
        <f t="shared" si="4"/>
        <v>3</v>
      </c>
      <c r="AB5" s="3">
        <v>4</v>
      </c>
      <c r="AC5" s="3">
        <v>5</v>
      </c>
      <c r="AD5" s="3">
        <v>3</v>
      </c>
      <c r="AE5" s="3">
        <v>2</v>
      </c>
      <c r="AF5" s="21">
        <f t="shared" si="5"/>
        <v>4</v>
      </c>
      <c r="AG5" s="3">
        <v>5</v>
      </c>
      <c r="AH5" s="3">
        <v>5</v>
      </c>
      <c r="AI5" s="3">
        <v>3</v>
      </c>
      <c r="AJ5" s="3">
        <v>2</v>
      </c>
      <c r="AK5" s="21">
        <f t="shared" si="6"/>
        <v>4</v>
      </c>
      <c r="AL5" s="3">
        <v>4</v>
      </c>
      <c r="AM5" s="3">
        <v>4</v>
      </c>
      <c r="AN5" s="3">
        <v>1</v>
      </c>
      <c r="AO5" s="3">
        <v>1</v>
      </c>
      <c r="AP5" s="21">
        <f t="shared" si="7"/>
        <v>5</v>
      </c>
      <c r="AQ5" s="3">
        <v>5</v>
      </c>
      <c r="AR5" s="3">
        <v>5</v>
      </c>
      <c r="AS5" s="3">
        <v>3</v>
      </c>
      <c r="AT5" s="3">
        <v>3</v>
      </c>
      <c r="AU5" s="21">
        <f t="shared" si="8"/>
        <v>3</v>
      </c>
      <c r="AV5" s="3">
        <v>3</v>
      </c>
      <c r="AW5" s="3">
        <v>4</v>
      </c>
      <c r="AX5" s="3">
        <v>2</v>
      </c>
      <c r="AY5" s="3">
        <v>3</v>
      </c>
      <c r="AZ5" s="21">
        <f t="shared" si="9"/>
        <v>3</v>
      </c>
      <c r="BA5" s="3">
        <v>4</v>
      </c>
      <c r="BB5" s="3">
        <v>4</v>
      </c>
      <c r="BC5" s="3">
        <v>2</v>
      </c>
      <c r="BD5" s="3">
        <v>4</v>
      </c>
      <c r="BE5" s="21">
        <f t="shared" si="10"/>
        <v>2</v>
      </c>
      <c r="BF5" s="3">
        <v>5</v>
      </c>
      <c r="BG5" s="3">
        <v>5</v>
      </c>
      <c r="BH5" s="3">
        <v>3</v>
      </c>
      <c r="BI5" s="3">
        <v>2</v>
      </c>
      <c r="BJ5" s="21">
        <f t="shared" si="11"/>
        <v>4</v>
      </c>
      <c r="BK5" s="3">
        <v>4</v>
      </c>
      <c r="BL5" s="3">
        <v>3</v>
      </c>
      <c r="BM5" s="3">
        <v>1</v>
      </c>
      <c r="BN5" s="3">
        <v>3</v>
      </c>
      <c r="BO5" s="21">
        <f t="shared" si="12"/>
        <v>3</v>
      </c>
      <c r="BP5" s="3">
        <v>3</v>
      </c>
      <c r="BQ5" s="3">
        <v>3</v>
      </c>
      <c r="BR5" s="3">
        <v>2</v>
      </c>
      <c r="BS5" s="3">
        <v>3</v>
      </c>
      <c r="BT5" s="21">
        <f t="shared" si="13"/>
        <v>3</v>
      </c>
      <c r="BU5" s="3">
        <v>4</v>
      </c>
      <c r="BV5" s="3">
        <v>5</v>
      </c>
      <c r="BW5" s="3">
        <v>2</v>
      </c>
      <c r="BX5" s="3">
        <v>2</v>
      </c>
      <c r="BY5" s="29">
        <f t="shared" si="14"/>
        <v>4</v>
      </c>
      <c r="BZ5" s="3">
        <v>2</v>
      </c>
      <c r="CA5" s="3">
        <v>3</v>
      </c>
      <c r="CB5" s="3">
        <v>2</v>
      </c>
      <c r="CC5" s="3">
        <v>2</v>
      </c>
      <c r="CD5" s="21">
        <f t="shared" si="15"/>
        <v>4</v>
      </c>
      <c r="CE5" s="3">
        <v>4</v>
      </c>
      <c r="CF5" s="3">
        <v>4</v>
      </c>
      <c r="CG5" s="3">
        <v>4</v>
      </c>
      <c r="CH5" s="3">
        <v>3</v>
      </c>
      <c r="CI5" s="32">
        <f t="shared" si="16"/>
        <v>3</v>
      </c>
    </row>
    <row r="6" spans="2:87" s="12" customFormat="1" x14ac:dyDescent="0.3">
      <c r="B6" s="19">
        <v>4</v>
      </c>
      <c r="C6" s="18">
        <v>5</v>
      </c>
      <c r="D6" s="18">
        <v>4</v>
      </c>
      <c r="E6" s="18">
        <v>4</v>
      </c>
      <c r="F6" s="18">
        <v>1</v>
      </c>
      <c r="G6" s="21">
        <f t="shared" si="0"/>
        <v>5</v>
      </c>
      <c r="H6" s="18">
        <v>3</v>
      </c>
      <c r="I6" s="18">
        <v>3</v>
      </c>
      <c r="J6" s="18">
        <v>1</v>
      </c>
      <c r="K6" s="18">
        <v>3</v>
      </c>
      <c r="L6" s="21">
        <f t="shared" si="1"/>
        <v>3</v>
      </c>
      <c r="M6" s="18">
        <v>3</v>
      </c>
      <c r="N6" s="18">
        <v>4</v>
      </c>
      <c r="O6" s="18">
        <v>3</v>
      </c>
      <c r="P6" s="18">
        <v>3</v>
      </c>
      <c r="Q6" s="24">
        <f t="shared" si="2"/>
        <v>3</v>
      </c>
      <c r="R6" s="18">
        <v>4</v>
      </c>
      <c r="S6" s="18">
        <v>2</v>
      </c>
      <c r="T6" s="18">
        <v>3</v>
      </c>
      <c r="U6" s="18">
        <v>3</v>
      </c>
      <c r="V6" s="21">
        <f t="shared" si="3"/>
        <v>3</v>
      </c>
      <c r="W6" s="18">
        <v>3</v>
      </c>
      <c r="X6" s="18">
        <v>5</v>
      </c>
      <c r="Y6" s="18">
        <v>3</v>
      </c>
      <c r="Z6" s="18">
        <v>3</v>
      </c>
      <c r="AA6" s="21">
        <f t="shared" si="4"/>
        <v>3</v>
      </c>
      <c r="AB6" s="18">
        <v>5</v>
      </c>
      <c r="AC6" s="18">
        <v>4</v>
      </c>
      <c r="AD6" s="18">
        <v>4</v>
      </c>
      <c r="AE6" s="18">
        <v>2</v>
      </c>
      <c r="AF6" s="21">
        <f t="shared" si="5"/>
        <v>4</v>
      </c>
      <c r="AG6" s="18">
        <v>3</v>
      </c>
      <c r="AH6" s="18">
        <v>2</v>
      </c>
      <c r="AI6" s="18">
        <v>1</v>
      </c>
      <c r="AJ6" s="18">
        <v>2</v>
      </c>
      <c r="AK6" s="21">
        <f t="shared" si="6"/>
        <v>4</v>
      </c>
      <c r="AL6" s="18">
        <v>5</v>
      </c>
      <c r="AM6" s="18">
        <v>2</v>
      </c>
      <c r="AN6" s="18">
        <v>1</v>
      </c>
      <c r="AO6" s="18">
        <v>1</v>
      </c>
      <c r="AP6" s="21">
        <f t="shared" si="7"/>
        <v>5</v>
      </c>
      <c r="AQ6" s="18">
        <v>4</v>
      </c>
      <c r="AR6" s="18">
        <v>4</v>
      </c>
      <c r="AS6" s="18">
        <v>2</v>
      </c>
      <c r="AT6" s="18">
        <v>3</v>
      </c>
      <c r="AU6" s="21">
        <f t="shared" si="8"/>
        <v>3</v>
      </c>
      <c r="AV6" s="18">
        <v>3</v>
      </c>
      <c r="AW6" s="18">
        <v>2</v>
      </c>
      <c r="AX6" s="18">
        <v>1</v>
      </c>
      <c r="AY6" s="18">
        <v>1</v>
      </c>
      <c r="AZ6" s="21">
        <f t="shared" si="9"/>
        <v>5</v>
      </c>
      <c r="BA6" s="18">
        <v>4</v>
      </c>
      <c r="BB6" s="18">
        <v>5</v>
      </c>
      <c r="BC6" s="18">
        <v>2</v>
      </c>
      <c r="BD6" s="18">
        <v>3</v>
      </c>
      <c r="BE6" s="21">
        <f t="shared" si="10"/>
        <v>3</v>
      </c>
      <c r="BF6" s="18">
        <v>5</v>
      </c>
      <c r="BG6" s="18">
        <v>2</v>
      </c>
      <c r="BH6" s="18">
        <v>1</v>
      </c>
      <c r="BI6" s="18">
        <v>1</v>
      </c>
      <c r="BJ6" s="21">
        <f t="shared" si="11"/>
        <v>5</v>
      </c>
      <c r="BK6" s="18">
        <v>3</v>
      </c>
      <c r="BL6" s="18">
        <v>3</v>
      </c>
      <c r="BM6" s="18">
        <v>1</v>
      </c>
      <c r="BN6" s="18">
        <v>3</v>
      </c>
      <c r="BO6" s="21">
        <f t="shared" si="12"/>
        <v>3</v>
      </c>
      <c r="BP6" s="18">
        <v>3</v>
      </c>
      <c r="BQ6" s="18">
        <v>3</v>
      </c>
      <c r="BR6" s="18">
        <v>2</v>
      </c>
      <c r="BS6" s="18">
        <v>2</v>
      </c>
      <c r="BT6" s="21">
        <f t="shared" si="13"/>
        <v>4</v>
      </c>
      <c r="BU6" s="18">
        <v>5</v>
      </c>
      <c r="BV6" s="18">
        <v>3</v>
      </c>
      <c r="BW6" s="18">
        <v>1</v>
      </c>
      <c r="BX6" s="18">
        <v>1</v>
      </c>
      <c r="BY6" s="29">
        <f t="shared" si="14"/>
        <v>5</v>
      </c>
      <c r="BZ6" s="18">
        <v>2</v>
      </c>
      <c r="CA6" s="18">
        <v>4</v>
      </c>
      <c r="CB6" s="18">
        <v>1</v>
      </c>
      <c r="CC6" s="18">
        <v>2</v>
      </c>
      <c r="CD6" s="21">
        <f t="shared" si="15"/>
        <v>4</v>
      </c>
      <c r="CE6" s="18">
        <v>4</v>
      </c>
      <c r="CF6" s="18">
        <v>5</v>
      </c>
      <c r="CG6" s="18">
        <v>4</v>
      </c>
      <c r="CH6" s="18">
        <v>3</v>
      </c>
      <c r="CI6" s="32">
        <f t="shared" si="16"/>
        <v>3</v>
      </c>
    </row>
    <row r="7" spans="2:87" x14ac:dyDescent="0.3">
      <c r="B7" s="19">
        <v>6</v>
      </c>
      <c r="C7" s="3">
        <v>5</v>
      </c>
      <c r="D7" s="3">
        <v>5</v>
      </c>
      <c r="E7" s="3">
        <v>1</v>
      </c>
      <c r="F7" s="3">
        <v>2</v>
      </c>
      <c r="G7" s="21">
        <f t="shared" si="0"/>
        <v>4</v>
      </c>
      <c r="H7" s="3">
        <v>5</v>
      </c>
      <c r="I7" s="3">
        <v>5</v>
      </c>
      <c r="J7" s="3">
        <v>1</v>
      </c>
      <c r="K7" s="3">
        <v>2</v>
      </c>
      <c r="L7" s="21">
        <f t="shared" si="1"/>
        <v>4</v>
      </c>
      <c r="M7" s="3">
        <v>5</v>
      </c>
      <c r="N7" s="3">
        <v>5</v>
      </c>
      <c r="O7" s="3">
        <v>2</v>
      </c>
      <c r="P7" s="3">
        <v>2</v>
      </c>
      <c r="Q7" s="24">
        <f t="shared" si="2"/>
        <v>4</v>
      </c>
      <c r="R7" s="3">
        <v>5</v>
      </c>
      <c r="S7" s="3">
        <v>5</v>
      </c>
      <c r="T7" s="3">
        <v>3</v>
      </c>
      <c r="U7" s="3">
        <v>3</v>
      </c>
      <c r="V7" s="21">
        <f t="shared" si="3"/>
        <v>3</v>
      </c>
      <c r="W7" s="3">
        <v>5</v>
      </c>
      <c r="X7" s="3">
        <v>5</v>
      </c>
      <c r="Y7" s="3">
        <v>3</v>
      </c>
      <c r="Z7" s="3">
        <v>3</v>
      </c>
      <c r="AA7" s="21">
        <f t="shared" si="4"/>
        <v>3</v>
      </c>
      <c r="AB7" s="3">
        <v>5</v>
      </c>
      <c r="AC7" s="3">
        <v>5</v>
      </c>
      <c r="AD7" s="3">
        <v>3</v>
      </c>
      <c r="AE7" s="3">
        <v>2</v>
      </c>
      <c r="AF7" s="21">
        <f t="shared" si="5"/>
        <v>4</v>
      </c>
      <c r="AG7" s="3">
        <v>5</v>
      </c>
      <c r="AH7" s="3">
        <v>5</v>
      </c>
      <c r="AI7" s="3">
        <v>1</v>
      </c>
      <c r="AJ7" s="3">
        <v>3</v>
      </c>
      <c r="AK7" s="21">
        <f t="shared" si="6"/>
        <v>3</v>
      </c>
      <c r="AL7" s="3">
        <v>5</v>
      </c>
      <c r="AM7" s="3">
        <v>5</v>
      </c>
      <c r="AN7" s="3">
        <v>1</v>
      </c>
      <c r="AO7" s="3">
        <v>1</v>
      </c>
      <c r="AP7" s="21">
        <f t="shared" si="7"/>
        <v>5</v>
      </c>
      <c r="AQ7" s="3">
        <v>5</v>
      </c>
      <c r="AR7" s="3">
        <v>5</v>
      </c>
      <c r="AS7" s="3">
        <v>3</v>
      </c>
      <c r="AT7" s="3">
        <v>1</v>
      </c>
      <c r="AU7" s="21">
        <f t="shared" si="8"/>
        <v>5</v>
      </c>
      <c r="AV7" s="3">
        <v>5</v>
      </c>
      <c r="AW7" s="3">
        <v>5</v>
      </c>
      <c r="AX7" s="3">
        <v>1</v>
      </c>
      <c r="AY7" s="3">
        <v>3</v>
      </c>
      <c r="AZ7" s="21">
        <f t="shared" si="9"/>
        <v>3</v>
      </c>
      <c r="BA7" s="3">
        <v>5</v>
      </c>
      <c r="BB7" s="3">
        <v>5</v>
      </c>
      <c r="BC7" s="3">
        <v>2</v>
      </c>
      <c r="BD7" s="3">
        <v>1</v>
      </c>
      <c r="BE7" s="21">
        <f t="shared" si="10"/>
        <v>5</v>
      </c>
      <c r="BF7" s="3">
        <v>5</v>
      </c>
      <c r="BG7" s="3">
        <v>5</v>
      </c>
      <c r="BH7" s="3">
        <v>1</v>
      </c>
      <c r="BI7" s="3">
        <v>1</v>
      </c>
      <c r="BJ7" s="21">
        <f t="shared" si="11"/>
        <v>5</v>
      </c>
      <c r="BK7" s="3">
        <v>5</v>
      </c>
      <c r="BL7" s="3">
        <v>5</v>
      </c>
      <c r="BM7" s="3">
        <v>1</v>
      </c>
      <c r="BN7" s="3">
        <v>1</v>
      </c>
      <c r="BO7" s="21">
        <f t="shared" si="12"/>
        <v>5</v>
      </c>
      <c r="BP7" s="3">
        <v>5</v>
      </c>
      <c r="BQ7" s="3">
        <v>5</v>
      </c>
      <c r="BR7" s="3">
        <v>1</v>
      </c>
      <c r="BS7" s="3">
        <v>2</v>
      </c>
      <c r="BT7" s="21">
        <f t="shared" si="13"/>
        <v>4</v>
      </c>
      <c r="BU7" s="3">
        <v>5</v>
      </c>
      <c r="BV7" s="3">
        <v>5</v>
      </c>
      <c r="BW7" s="3">
        <v>1</v>
      </c>
      <c r="BX7" s="3">
        <v>1</v>
      </c>
      <c r="BY7" s="29">
        <f t="shared" si="14"/>
        <v>5</v>
      </c>
      <c r="BZ7" s="3">
        <v>3</v>
      </c>
      <c r="CA7" s="3">
        <v>5</v>
      </c>
      <c r="CB7" s="3">
        <v>1</v>
      </c>
      <c r="CC7" s="3">
        <v>1</v>
      </c>
      <c r="CD7" s="21">
        <f t="shared" si="15"/>
        <v>5</v>
      </c>
      <c r="CE7" s="3">
        <v>5</v>
      </c>
      <c r="CF7" s="3">
        <v>5</v>
      </c>
      <c r="CG7" s="3">
        <v>2</v>
      </c>
      <c r="CH7" s="3">
        <v>3</v>
      </c>
      <c r="CI7" s="32">
        <f t="shared" si="16"/>
        <v>3</v>
      </c>
    </row>
    <row r="8" spans="2:87" x14ac:dyDescent="0.3">
      <c r="B8" s="19">
        <v>7</v>
      </c>
      <c r="C8" s="3">
        <v>5</v>
      </c>
      <c r="D8" s="3">
        <v>5</v>
      </c>
      <c r="E8" s="3">
        <v>4</v>
      </c>
      <c r="F8" s="3">
        <v>3</v>
      </c>
      <c r="G8" s="21">
        <f t="shared" si="0"/>
        <v>3</v>
      </c>
      <c r="H8" s="3">
        <v>5</v>
      </c>
      <c r="I8" s="3">
        <v>5</v>
      </c>
      <c r="J8" s="3">
        <v>2</v>
      </c>
      <c r="K8" s="3">
        <v>2</v>
      </c>
      <c r="L8" s="21">
        <f t="shared" si="1"/>
        <v>4</v>
      </c>
      <c r="M8" s="3">
        <v>5</v>
      </c>
      <c r="N8" s="3">
        <v>5</v>
      </c>
      <c r="O8" s="3">
        <v>4</v>
      </c>
      <c r="P8" s="3">
        <v>2</v>
      </c>
      <c r="Q8" s="24">
        <f t="shared" si="2"/>
        <v>4</v>
      </c>
      <c r="R8" s="3">
        <v>3</v>
      </c>
      <c r="S8" s="3">
        <v>5</v>
      </c>
      <c r="T8" s="3">
        <v>2</v>
      </c>
      <c r="U8" s="3">
        <v>3</v>
      </c>
      <c r="V8" s="21">
        <f t="shared" si="3"/>
        <v>3</v>
      </c>
      <c r="W8" s="3">
        <v>5</v>
      </c>
      <c r="X8" s="3">
        <v>5</v>
      </c>
      <c r="Y8" s="3">
        <v>4</v>
      </c>
      <c r="Z8" s="3">
        <v>3</v>
      </c>
      <c r="AA8" s="21">
        <f t="shared" si="4"/>
        <v>3</v>
      </c>
      <c r="AB8" s="3">
        <v>5</v>
      </c>
      <c r="AC8" s="3">
        <v>5</v>
      </c>
      <c r="AD8" s="3">
        <v>3</v>
      </c>
      <c r="AE8" s="3">
        <v>2</v>
      </c>
      <c r="AF8" s="21">
        <f t="shared" si="5"/>
        <v>4</v>
      </c>
      <c r="AG8" s="3">
        <v>5</v>
      </c>
      <c r="AH8" s="3">
        <v>5</v>
      </c>
      <c r="AI8" s="3">
        <v>1</v>
      </c>
      <c r="AJ8" s="3">
        <v>2</v>
      </c>
      <c r="AK8" s="21">
        <f t="shared" si="6"/>
        <v>4</v>
      </c>
      <c r="AL8" s="3">
        <v>5</v>
      </c>
      <c r="AM8" s="3">
        <v>5</v>
      </c>
      <c r="AN8" s="3">
        <v>1</v>
      </c>
      <c r="AO8" s="3">
        <v>3</v>
      </c>
      <c r="AP8" s="21">
        <f t="shared" si="7"/>
        <v>3</v>
      </c>
      <c r="AQ8" s="3">
        <v>5</v>
      </c>
      <c r="AR8" s="3">
        <v>5</v>
      </c>
      <c r="AS8" s="3">
        <v>4</v>
      </c>
      <c r="AT8" s="3">
        <v>1</v>
      </c>
      <c r="AU8" s="21">
        <f t="shared" si="8"/>
        <v>5</v>
      </c>
      <c r="AV8" s="3">
        <v>5</v>
      </c>
      <c r="AW8" s="3">
        <v>5</v>
      </c>
      <c r="AX8" s="3">
        <v>3</v>
      </c>
      <c r="AY8" s="3">
        <v>1</v>
      </c>
      <c r="AZ8" s="21">
        <f t="shared" si="9"/>
        <v>5</v>
      </c>
      <c r="BA8" s="3">
        <v>3</v>
      </c>
      <c r="BB8" s="3">
        <v>5</v>
      </c>
      <c r="BC8" s="3">
        <v>3</v>
      </c>
      <c r="BD8" s="3">
        <v>3</v>
      </c>
      <c r="BE8" s="21">
        <f t="shared" si="10"/>
        <v>3</v>
      </c>
      <c r="BF8" s="3">
        <v>5</v>
      </c>
      <c r="BG8" s="3">
        <v>5</v>
      </c>
      <c r="BH8" s="3">
        <v>2</v>
      </c>
      <c r="BI8" s="3">
        <v>1</v>
      </c>
      <c r="BJ8" s="21">
        <f t="shared" si="11"/>
        <v>5</v>
      </c>
      <c r="BK8" s="3">
        <v>5</v>
      </c>
      <c r="BL8" s="3">
        <v>4</v>
      </c>
      <c r="BM8" s="3">
        <v>1</v>
      </c>
      <c r="BN8" s="3">
        <v>1</v>
      </c>
      <c r="BO8" s="21">
        <f t="shared" si="12"/>
        <v>5</v>
      </c>
      <c r="BP8" s="3">
        <v>5</v>
      </c>
      <c r="BQ8" s="3">
        <v>5</v>
      </c>
      <c r="BR8" s="3">
        <v>3</v>
      </c>
      <c r="BS8" s="3">
        <v>1</v>
      </c>
      <c r="BT8" s="21">
        <f t="shared" si="13"/>
        <v>5</v>
      </c>
      <c r="BU8" s="3">
        <v>5</v>
      </c>
      <c r="BV8" s="3">
        <v>5</v>
      </c>
      <c r="BW8" s="3">
        <v>1</v>
      </c>
      <c r="BX8" s="3">
        <v>1</v>
      </c>
      <c r="BY8" s="29">
        <f t="shared" si="14"/>
        <v>5</v>
      </c>
      <c r="BZ8" s="3">
        <v>2</v>
      </c>
      <c r="CA8" s="3">
        <v>5</v>
      </c>
      <c r="CB8" s="3">
        <v>1</v>
      </c>
      <c r="CC8" s="3">
        <v>1</v>
      </c>
      <c r="CD8" s="21">
        <f t="shared" si="15"/>
        <v>5</v>
      </c>
      <c r="CE8" s="3">
        <v>5</v>
      </c>
      <c r="CF8" s="3">
        <v>4</v>
      </c>
      <c r="CG8" s="3">
        <v>5</v>
      </c>
      <c r="CH8" s="3">
        <v>3</v>
      </c>
      <c r="CI8" s="32">
        <f t="shared" si="16"/>
        <v>3</v>
      </c>
    </row>
    <row r="9" spans="2:87" x14ac:dyDescent="0.3">
      <c r="B9" s="19">
        <v>8</v>
      </c>
      <c r="C9" s="3">
        <v>5</v>
      </c>
      <c r="D9" s="3">
        <v>5</v>
      </c>
      <c r="E9" s="3">
        <v>2</v>
      </c>
      <c r="F9" s="3">
        <v>2</v>
      </c>
      <c r="G9" s="21">
        <f t="shared" si="0"/>
        <v>4</v>
      </c>
      <c r="H9" s="3">
        <v>5</v>
      </c>
      <c r="I9" s="3">
        <v>3</v>
      </c>
      <c r="J9" s="3">
        <v>2</v>
      </c>
      <c r="K9" s="3">
        <v>1</v>
      </c>
      <c r="L9" s="21">
        <f t="shared" si="1"/>
        <v>5</v>
      </c>
      <c r="M9" s="3">
        <v>5</v>
      </c>
      <c r="N9" s="3">
        <v>3</v>
      </c>
      <c r="O9" s="3">
        <v>1</v>
      </c>
      <c r="P9" s="3">
        <v>2</v>
      </c>
      <c r="Q9" s="24">
        <f t="shared" si="2"/>
        <v>4</v>
      </c>
      <c r="R9" s="3">
        <v>4</v>
      </c>
      <c r="S9" s="3">
        <v>4</v>
      </c>
      <c r="T9" s="3">
        <v>1</v>
      </c>
      <c r="U9" s="3">
        <v>3</v>
      </c>
      <c r="V9" s="21">
        <f t="shared" si="3"/>
        <v>3</v>
      </c>
      <c r="W9" s="3">
        <v>5</v>
      </c>
      <c r="X9" s="3">
        <v>5</v>
      </c>
      <c r="Y9" s="3">
        <v>3</v>
      </c>
      <c r="Z9" s="3">
        <v>3</v>
      </c>
      <c r="AA9" s="21">
        <f t="shared" si="4"/>
        <v>3</v>
      </c>
      <c r="AB9" s="3">
        <v>5</v>
      </c>
      <c r="AC9" s="3">
        <v>5</v>
      </c>
      <c r="AD9" s="3">
        <v>2</v>
      </c>
      <c r="AE9" s="3">
        <v>2</v>
      </c>
      <c r="AF9" s="21">
        <f t="shared" si="5"/>
        <v>4</v>
      </c>
      <c r="AG9" s="3">
        <v>5</v>
      </c>
      <c r="AH9" s="3">
        <v>5</v>
      </c>
      <c r="AI9" s="3">
        <v>1</v>
      </c>
      <c r="AJ9" s="3">
        <v>2</v>
      </c>
      <c r="AK9" s="21">
        <f t="shared" si="6"/>
        <v>4</v>
      </c>
      <c r="AL9" s="3">
        <v>3</v>
      </c>
      <c r="AM9" s="3">
        <v>4</v>
      </c>
      <c r="AN9" s="3">
        <v>1</v>
      </c>
      <c r="AO9" s="3">
        <v>1</v>
      </c>
      <c r="AP9" s="21">
        <f t="shared" si="7"/>
        <v>5</v>
      </c>
      <c r="AQ9" s="3">
        <v>5</v>
      </c>
      <c r="AR9" s="3">
        <v>5</v>
      </c>
      <c r="AS9" s="3">
        <v>4</v>
      </c>
      <c r="AT9" s="3">
        <v>1</v>
      </c>
      <c r="AU9" s="21">
        <f t="shared" si="8"/>
        <v>5</v>
      </c>
      <c r="AV9" s="3">
        <v>4</v>
      </c>
      <c r="AW9" s="3">
        <v>4</v>
      </c>
      <c r="AX9" s="3">
        <v>1</v>
      </c>
      <c r="AY9" s="3">
        <v>3</v>
      </c>
      <c r="AZ9" s="21">
        <f t="shared" si="9"/>
        <v>3</v>
      </c>
      <c r="BA9" s="3">
        <v>3</v>
      </c>
      <c r="BB9" s="3">
        <v>3</v>
      </c>
      <c r="BC9" s="3">
        <v>1</v>
      </c>
      <c r="BD9" s="3">
        <v>4</v>
      </c>
      <c r="BE9" s="21">
        <f t="shared" si="10"/>
        <v>2</v>
      </c>
      <c r="BF9" s="3">
        <v>3</v>
      </c>
      <c r="BG9" s="3">
        <v>2</v>
      </c>
      <c r="BH9" s="3">
        <v>1</v>
      </c>
      <c r="BI9" s="3">
        <v>1</v>
      </c>
      <c r="BJ9" s="21">
        <f t="shared" si="11"/>
        <v>5</v>
      </c>
      <c r="BK9" s="3">
        <v>3</v>
      </c>
      <c r="BL9" s="3">
        <v>2</v>
      </c>
      <c r="BM9" s="3">
        <v>1</v>
      </c>
      <c r="BN9" s="3">
        <v>2</v>
      </c>
      <c r="BO9" s="21">
        <f t="shared" si="12"/>
        <v>4</v>
      </c>
      <c r="BP9" s="3">
        <v>5</v>
      </c>
      <c r="BQ9" s="3">
        <v>5</v>
      </c>
      <c r="BR9" s="3">
        <v>1</v>
      </c>
      <c r="BS9" s="3">
        <v>2</v>
      </c>
      <c r="BT9" s="21">
        <f t="shared" si="13"/>
        <v>4</v>
      </c>
      <c r="BU9" s="3">
        <v>5</v>
      </c>
      <c r="BV9" s="3">
        <v>5</v>
      </c>
      <c r="BW9" s="3">
        <v>2</v>
      </c>
      <c r="BX9" s="3">
        <v>2</v>
      </c>
      <c r="BY9" s="29">
        <f t="shared" si="14"/>
        <v>4</v>
      </c>
      <c r="BZ9" s="3">
        <v>3</v>
      </c>
      <c r="CA9" s="3">
        <v>3</v>
      </c>
      <c r="CB9" s="3">
        <v>1</v>
      </c>
      <c r="CC9" s="3">
        <v>1</v>
      </c>
      <c r="CD9" s="21">
        <f t="shared" si="15"/>
        <v>5</v>
      </c>
      <c r="CE9" s="3">
        <v>3</v>
      </c>
      <c r="CF9" s="3">
        <v>3</v>
      </c>
      <c r="CG9" s="3">
        <v>1</v>
      </c>
      <c r="CH9" s="3">
        <v>2</v>
      </c>
      <c r="CI9" s="32">
        <f t="shared" si="16"/>
        <v>4</v>
      </c>
    </row>
    <row r="10" spans="2:87" x14ac:dyDescent="0.3">
      <c r="B10" s="19">
        <v>9</v>
      </c>
      <c r="C10" s="3">
        <v>5</v>
      </c>
      <c r="D10" s="3">
        <v>4</v>
      </c>
      <c r="E10" s="3">
        <v>3</v>
      </c>
      <c r="F10" s="3">
        <v>3</v>
      </c>
      <c r="G10" s="22">
        <f t="shared" si="0"/>
        <v>3</v>
      </c>
      <c r="H10" s="3">
        <v>3</v>
      </c>
      <c r="I10" s="3">
        <v>2</v>
      </c>
      <c r="J10" s="3">
        <v>1</v>
      </c>
      <c r="K10" s="3">
        <v>3</v>
      </c>
      <c r="L10" s="22">
        <f t="shared" si="1"/>
        <v>3</v>
      </c>
      <c r="M10" s="3">
        <v>4</v>
      </c>
      <c r="N10" s="3">
        <v>4</v>
      </c>
      <c r="O10" s="3">
        <v>2</v>
      </c>
      <c r="P10" s="3">
        <v>3</v>
      </c>
      <c r="Q10" s="25">
        <f t="shared" si="2"/>
        <v>3</v>
      </c>
      <c r="R10" s="3">
        <v>2</v>
      </c>
      <c r="S10" s="3">
        <v>3</v>
      </c>
      <c r="T10" s="3">
        <v>1</v>
      </c>
      <c r="U10" s="8">
        <v>4</v>
      </c>
      <c r="V10" s="22">
        <f t="shared" si="3"/>
        <v>2</v>
      </c>
      <c r="W10" s="3">
        <v>5</v>
      </c>
      <c r="X10" s="3">
        <v>4</v>
      </c>
      <c r="Y10" s="3">
        <v>3</v>
      </c>
      <c r="Z10" s="3">
        <v>2</v>
      </c>
      <c r="AA10" s="22">
        <f t="shared" si="4"/>
        <v>4</v>
      </c>
      <c r="AB10" s="3">
        <v>5</v>
      </c>
      <c r="AC10" s="3">
        <v>4</v>
      </c>
      <c r="AD10" s="3">
        <v>2</v>
      </c>
      <c r="AE10" s="3">
        <v>2</v>
      </c>
      <c r="AF10" s="22">
        <f t="shared" si="5"/>
        <v>4</v>
      </c>
      <c r="AG10" s="3">
        <v>4</v>
      </c>
      <c r="AH10" s="3">
        <v>2</v>
      </c>
      <c r="AI10" s="3">
        <v>1</v>
      </c>
      <c r="AJ10" s="3">
        <v>2</v>
      </c>
      <c r="AK10" s="22">
        <f t="shared" si="6"/>
        <v>4</v>
      </c>
      <c r="AL10" s="3">
        <v>4</v>
      </c>
      <c r="AM10" s="3">
        <v>3</v>
      </c>
      <c r="AN10" s="3">
        <v>1</v>
      </c>
      <c r="AO10" s="3">
        <v>1</v>
      </c>
      <c r="AP10" s="22">
        <f t="shared" si="7"/>
        <v>5</v>
      </c>
      <c r="AQ10" s="3">
        <v>4</v>
      </c>
      <c r="AR10" s="3">
        <v>4</v>
      </c>
      <c r="AS10" s="3">
        <v>2</v>
      </c>
      <c r="AT10" s="3">
        <v>1</v>
      </c>
      <c r="AU10" s="22">
        <f t="shared" si="8"/>
        <v>5</v>
      </c>
      <c r="AV10" s="3">
        <v>3</v>
      </c>
      <c r="AW10" s="3">
        <v>3</v>
      </c>
      <c r="AX10" s="3">
        <v>2</v>
      </c>
      <c r="AY10" s="3">
        <v>1</v>
      </c>
      <c r="AZ10" s="22">
        <f t="shared" si="9"/>
        <v>5</v>
      </c>
      <c r="BA10" s="3">
        <v>3</v>
      </c>
      <c r="BB10" s="3">
        <v>4</v>
      </c>
      <c r="BC10" s="3">
        <v>2</v>
      </c>
      <c r="BD10" s="3">
        <v>2</v>
      </c>
      <c r="BE10" s="22">
        <f t="shared" si="10"/>
        <v>4</v>
      </c>
      <c r="BF10" s="3">
        <v>2</v>
      </c>
      <c r="BG10" s="3">
        <v>3</v>
      </c>
      <c r="BH10" s="3">
        <v>1</v>
      </c>
      <c r="BI10" s="3">
        <v>2</v>
      </c>
      <c r="BJ10" s="22">
        <f t="shared" si="11"/>
        <v>4</v>
      </c>
      <c r="BK10" s="3">
        <v>4</v>
      </c>
      <c r="BL10" s="3">
        <v>2</v>
      </c>
      <c r="BM10" s="3">
        <v>2</v>
      </c>
      <c r="BN10" s="3">
        <v>1</v>
      </c>
      <c r="BO10" s="22">
        <f t="shared" si="12"/>
        <v>5</v>
      </c>
      <c r="BP10" s="3">
        <v>4</v>
      </c>
      <c r="BQ10" s="3">
        <v>2</v>
      </c>
      <c r="BR10" s="3">
        <v>2</v>
      </c>
      <c r="BS10" s="3">
        <v>1</v>
      </c>
      <c r="BT10" s="22">
        <f t="shared" si="13"/>
        <v>5</v>
      </c>
      <c r="BU10" s="3">
        <v>4</v>
      </c>
      <c r="BV10" s="3">
        <v>3</v>
      </c>
      <c r="BW10" s="3">
        <v>1</v>
      </c>
      <c r="BX10" s="3">
        <v>3</v>
      </c>
      <c r="BY10" s="30">
        <f t="shared" si="14"/>
        <v>3</v>
      </c>
      <c r="BZ10" s="3">
        <v>3</v>
      </c>
      <c r="CA10" s="3">
        <v>3</v>
      </c>
      <c r="CB10" s="3">
        <v>1</v>
      </c>
      <c r="CC10" s="3">
        <v>4</v>
      </c>
      <c r="CD10" s="22">
        <f t="shared" si="15"/>
        <v>2</v>
      </c>
      <c r="CE10" s="3">
        <v>3</v>
      </c>
      <c r="CF10" s="3">
        <v>4</v>
      </c>
      <c r="CG10" s="3">
        <v>2</v>
      </c>
      <c r="CH10" s="3">
        <v>2</v>
      </c>
      <c r="CI10" s="33">
        <f t="shared" si="16"/>
        <v>4</v>
      </c>
    </row>
    <row r="13" spans="2:87" x14ac:dyDescent="0.3">
      <c r="C13" s="1" t="s">
        <v>0</v>
      </c>
      <c r="D13" s="1" t="s">
        <v>1</v>
      </c>
      <c r="E13" s="1" t="s">
        <v>2</v>
      </c>
      <c r="F13" s="1" t="s">
        <v>3</v>
      </c>
      <c r="G13" s="1"/>
      <c r="H13" s="1" t="s">
        <v>4</v>
      </c>
      <c r="I13" s="1" t="s">
        <v>5</v>
      </c>
      <c r="J13" s="1" t="s">
        <v>6</v>
      </c>
      <c r="K13" s="1" t="s">
        <v>7</v>
      </c>
      <c r="L13" s="1"/>
      <c r="M13" s="1" t="s">
        <v>8</v>
      </c>
      <c r="N13" s="1" t="s">
        <v>9</v>
      </c>
      <c r="O13" s="1" t="s">
        <v>10</v>
      </c>
      <c r="P13" s="1" t="s">
        <v>11</v>
      </c>
      <c r="Q13" s="1"/>
      <c r="R13" s="1" t="s">
        <v>12</v>
      </c>
      <c r="S13" s="1" t="s">
        <v>13</v>
      </c>
      <c r="T13" s="1" t="s">
        <v>14</v>
      </c>
      <c r="U13" s="1" t="s">
        <v>15</v>
      </c>
      <c r="V13" s="1"/>
      <c r="W13" s="1" t="s">
        <v>16</v>
      </c>
      <c r="X13" s="1" t="s">
        <v>17</v>
      </c>
      <c r="Y13" s="1" t="s">
        <v>18</v>
      </c>
      <c r="Z13" s="1" t="s">
        <v>19</v>
      </c>
      <c r="AA13" s="1"/>
      <c r="AB13" s="2" t="s">
        <v>20</v>
      </c>
      <c r="AC13" s="2" t="s">
        <v>21</v>
      </c>
      <c r="AD13" s="2" t="s">
        <v>22</v>
      </c>
      <c r="AE13" s="2" t="s">
        <v>23</v>
      </c>
      <c r="AF13" s="2"/>
      <c r="AG13" s="2" t="s">
        <v>24</v>
      </c>
      <c r="AH13" s="2" t="s">
        <v>25</v>
      </c>
      <c r="AI13" s="2" t="s">
        <v>26</v>
      </c>
      <c r="AJ13" s="2" t="s">
        <v>27</v>
      </c>
      <c r="AK13" s="2"/>
      <c r="AL13" s="2" t="s">
        <v>28</v>
      </c>
      <c r="AM13" s="2" t="s">
        <v>29</v>
      </c>
      <c r="AN13" s="2" t="s">
        <v>30</v>
      </c>
      <c r="AO13" s="2" t="s">
        <v>31</v>
      </c>
      <c r="AP13" s="2"/>
      <c r="AQ13" s="2" t="s">
        <v>32</v>
      </c>
      <c r="AR13" s="2" t="s">
        <v>33</v>
      </c>
      <c r="AS13" s="2" t="s">
        <v>34</v>
      </c>
      <c r="AT13" s="2" t="s">
        <v>35</v>
      </c>
      <c r="AU13" s="2"/>
      <c r="AV13" s="2" t="s">
        <v>36</v>
      </c>
      <c r="AW13" s="2" t="s">
        <v>37</v>
      </c>
      <c r="AX13" s="2" t="s">
        <v>38</v>
      </c>
      <c r="AY13" s="2" t="s">
        <v>39</v>
      </c>
      <c r="AZ13" s="2"/>
      <c r="BA13" s="2" t="s">
        <v>40</v>
      </c>
      <c r="BB13" s="2" t="s">
        <v>41</v>
      </c>
      <c r="BC13" s="2" t="s">
        <v>42</v>
      </c>
      <c r="BD13" s="2" t="s">
        <v>43</v>
      </c>
      <c r="BE13" s="2"/>
      <c r="BF13" s="2" t="s">
        <v>44</v>
      </c>
      <c r="BG13" s="2" t="s">
        <v>45</v>
      </c>
      <c r="BH13" s="2" t="s">
        <v>46</v>
      </c>
      <c r="BI13" s="2" t="s">
        <v>47</v>
      </c>
      <c r="BJ13" s="2"/>
      <c r="BK13" s="2" t="s">
        <v>48</v>
      </c>
      <c r="BL13" s="2" t="s">
        <v>49</v>
      </c>
      <c r="BM13" s="2" t="s">
        <v>50</v>
      </c>
      <c r="BN13" s="2" t="s">
        <v>51</v>
      </c>
      <c r="BO13" s="2"/>
      <c r="BP13" s="2" t="s">
        <v>52</v>
      </c>
      <c r="BQ13" s="2" t="s">
        <v>53</v>
      </c>
      <c r="BR13" s="2" t="s">
        <v>54</v>
      </c>
      <c r="BS13" s="2" t="s">
        <v>55</v>
      </c>
      <c r="BT13" s="2"/>
      <c r="BU13" s="2" t="s">
        <v>56</v>
      </c>
      <c r="BV13" s="2" t="s">
        <v>57</v>
      </c>
      <c r="BW13" s="2" t="s">
        <v>58</v>
      </c>
      <c r="BX13" s="2" t="s">
        <v>59</v>
      </c>
      <c r="BY13" s="2"/>
      <c r="BZ13" s="2" t="s">
        <v>60</v>
      </c>
      <c r="CA13" s="2" t="s">
        <v>61</v>
      </c>
      <c r="CB13" s="2" t="s">
        <v>62</v>
      </c>
      <c r="CC13" s="2" t="s">
        <v>63</v>
      </c>
      <c r="CD13" s="2"/>
      <c r="CE13" s="2" t="s">
        <v>64</v>
      </c>
      <c r="CF13" s="2" t="s">
        <v>65</v>
      </c>
      <c r="CG13" s="2" t="s">
        <v>66</v>
      </c>
      <c r="CH13" s="2" t="s">
        <v>67</v>
      </c>
    </row>
    <row r="14" spans="2:87" x14ac:dyDescent="0.3">
      <c r="B14" s="47"/>
      <c r="C14" s="4">
        <v>4.8888888888888893</v>
      </c>
      <c r="D14" s="5">
        <v>4.666666666666667</v>
      </c>
      <c r="E14" s="5">
        <v>3.4444444444444446</v>
      </c>
      <c r="F14" s="5">
        <v>2.3333333333333335</v>
      </c>
      <c r="G14" s="5"/>
      <c r="H14" s="5">
        <v>4.4444444444444446</v>
      </c>
      <c r="I14" s="5">
        <v>4.1111111111111107</v>
      </c>
      <c r="J14" s="5">
        <v>2.2222222222222223</v>
      </c>
      <c r="K14" s="5">
        <v>2</v>
      </c>
      <c r="L14" s="5"/>
      <c r="M14" s="5">
        <v>4.5555555555555554</v>
      </c>
      <c r="N14" s="5">
        <v>4.5555555555555554</v>
      </c>
      <c r="O14" s="5">
        <v>3</v>
      </c>
      <c r="P14" s="5">
        <v>2.1111111111111112</v>
      </c>
      <c r="Q14" s="5"/>
      <c r="R14" s="5">
        <v>4</v>
      </c>
      <c r="S14" s="5">
        <v>4.333333333333333</v>
      </c>
      <c r="T14" s="5">
        <v>2.5555555555555554</v>
      </c>
      <c r="U14" s="5">
        <v>2.8888888888888888</v>
      </c>
      <c r="V14" s="5"/>
      <c r="W14" s="5">
        <v>4.666666666666667</v>
      </c>
      <c r="X14" s="5">
        <v>4.8888888888888893</v>
      </c>
      <c r="Y14" s="5">
        <v>3.7777777777777777</v>
      </c>
      <c r="Z14" s="5">
        <v>2.7777777777777777</v>
      </c>
      <c r="AA14" s="5"/>
      <c r="AB14" s="5">
        <v>4.8888888888888893</v>
      </c>
      <c r="AC14" s="5">
        <v>4.666666666666667</v>
      </c>
      <c r="AD14" s="5">
        <v>3.1111111111111112</v>
      </c>
      <c r="AE14" s="5">
        <v>1.6666666666666667</v>
      </c>
      <c r="AF14" s="5"/>
      <c r="AG14" s="5">
        <v>4.666666666666667</v>
      </c>
      <c r="AH14" s="5">
        <v>4.333333333333333</v>
      </c>
      <c r="AI14" s="5">
        <v>1.3333333333333333</v>
      </c>
      <c r="AJ14" s="5">
        <v>1.8888888888888888</v>
      </c>
      <c r="AK14" s="5"/>
      <c r="AL14" s="5">
        <v>4.4444444444444446</v>
      </c>
      <c r="AM14" s="5">
        <v>4</v>
      </c>
      <c r="AN14" s="5">
        <v>1.1111111111111112</v>
      </c>
      <c r="AO14" s="5">
        <v>1.4444444444444444</v>
      </c>
      <c r="AP14" s="5"/>
      <c r="AQ14" s="5">
        <v>4.7777777777777777</v>
      </c>
      <c r="AR14" s="5">
        <v>4.666666666666667</v>
      </c>
      <c r="AS14" s="5">
        <v>3.4444444444444446</v>
      </c>
      <c r="AT14" s="5">
        <v>1.7777777777777777</v>
      </c>
      <c r="AU14" s="5"/>
      <c r="AV14" s="5">
        <v>4</v>
      </c>
      <c r="AW14" s="5">
        <v>4.2222222222222223</v>
      </c>
      <c r="AX14" s="5">
        <v>2.4444444444444446</v>
      </c>
      <c r="AY14" s="5">
        <v>1.8888888888888888</v>
      </c>
      <c r="AZ14" s="5"/>
      <c r="BA14" s="5">
        <v>4</v>
      </c>
      <c r="BB14" s="5">
        <v>4.4444444444444446</v>
      </c>
      <c r="BC14" s="5">
        <v>2.4444444444444446</v>
      </c>
      <c r="BD14" s="5">
        <v>2.8888888888888888</v>
      </c>
      <c r="BE14" s="5"/>
      <c r="BF14" s="5">
        <v>4.333333333333333</v>
      </c>
      <c r="BG14" s="5">
        <v>4</v>
      </c>
      <c r="BH14" s="5">
        <v>1.8888888888888888</v>
      </c>
      <c r="BI14" s="5">
        <v>1.4444444444444444</v>
      </c>
      <c r="BJ14" s="5"/>
      <c r="BK14" s="5">
        <v>4.333333333333333</v>
      </c>
      <c r="BL14" s="5">
        <v>3.5555555555555554</v>
      </c>
      <c r="BM14" s="5">
        <v>1.6666666666666667</v>
      </c>
      <c r="BN14" s="5">
        <v>1.5555555555555556</v>
      </c>
      <c r="BO14" s="5"/>
      <c r="BP14" s="5">
        <v>4.4444444444444446</v>
      </c>
      <c r="BQ14" s="5">
        <v>4.2222222222222223</v>
      </c>
      <c r="BR14" s="5">
        <v>2.7777777777777777</v>
      </c>
      <c r="BS14" s="5">
        <v>1.7777777777777777</v>
      </c>
      <c r="BT14" s="5"/>
      <c r="BU14" s="5">
        <v>4.333333333333333</v>
      </c>
      <c r="BV14" s="5">
        <v>4.5555555555555554</v>
      </c>
      <c r="BW14" s="5">
        <v>1.4444444444444444</v>
      </c>
      <c r="BX14" s="5">
        <v>2</v>
      </c>
      <c r="BY14" s="5"/>
      <c r="BZ14" s="5">
        <v>2.7777777777777777</v>
      </c>
      <c r="CA14" s="5">
        <v>4.2222222222222223</v>
      </c>
      <c r="CB14" s="5">
        <v>1.3333333333333333</v>
      </c>
      <c r="CC14" s="5">
        <v>1.7777777777777777</v>
      </c>
      <c r="CD14" s="5"/>
      <c r="CE14" s="5">
        <v>3.8888888888888888</v>
      </c>
      <c r="CF14" s="5">
        <v>4.4444444444444446</v>
      </c>
      <c r="CG14" s="5">
        <v>3</v>
      </c>
      <c r="CH14" s="5">
        <v>2.8888888888888888</v>
      </c>
    </row>
    <row r="15" spans="2:87" x14ac:dyDescent="0.3">
      <c r="C15" s="6">
        <f>C14+1</f>
        <v>5.8888888888888893</v>
      </c>
      <c r="D15" s="6">
        <f t="shared" ref="D15:CE15" si="17">D14+1</f>
        <v>5.666666666666667</v>
      </c>
      <c r="E15" s="6">
        <f t="shared" si="17"/>
        <v>4.4444444444444446</v>
      </c>
      <c r="F15" s="6">
        <f t="shared" si="17"/>
        <v>3.3333333333333335</v>
      </c>
      <c r="G15" s="6"/>
      <c r="H15" s="6">
        <f t="shared" si="17"/>
        <v>5.4444444444444446</v>
      </c>
      <c r="I15" s="6">
        <f t="shared" si="17"/>
        <v>5.1111111111111107</v>
      </c>
      <c r="J15" s="6">
        <f t="shared" si="17"/>
        <v>3.2222222222222223</v>
      </c>
      <c r="K15" s="6">
        <f t="shared" si="17"/>
        <v>3</v>
      </c>
      <c r="L15" s="6"/>
      <c r="M15" s="6">
        <f t="shared" si="17"/>
        <v>5.5555555555555554</v>
      </c>
      <c r="N15" s="6">
        <f t="shared" si="17"/>
        <v>5.5555555555555554</v>
      </c>
      <c r="O15" s="6">
        <f t="shared" si="17"/>
        <v>4</v>
      </c>
      <c r="P15" s="6">
        <f t="shared" si="17"/>
        <v>3.1111111111111112</v>
      </c>
      <c r="Q15" s="6"/>
      <c r="R15" s="6">
        <f t="shared" si="17"/>
        <v>5</v>
      </c>
      <c r="S15" s="6">
        <f t="shared" si="17"/>
        <v>5.333333333333333</v>
      </c>
      <c r="T15" s="6">
        <f t="shared" si="17"/>
        <v>3.5555555555555554</v>
      </c>
      <c r="U15" s="6">
        <f t="shared" si="17"/>
        <v>3.8888888888888888</v>
      </c>
      <c r="V15" s="6"/>
      <c r="W15" s="6">
        <f t="shared" si="17"/>
        <v>5.666666666666667</v>
      </c>
      <c r="X15" s="6">
        <f t="shared" si="17"/>
        <v>5.8888888888888893</v>
      </c>
      <c r="Y15" s="6">
        <f t="shared" si="17"/>
        <v>4.7777777777777777</v>
      </c>
      <c r="Z15" s="6">
        <f t="shared" si="17"/>
        <v>3.7777777777777777</v>
      </c>
      <c r="AA15" s="6"/>
      <c r="AB15" s="6">
        <f t="shared" si="17"/>
        <v>5.8888888888888893</v>
      </c>
      <c r="AC15" s="6">
        <f t="shared" si="17"/>
        <v>5.666666666666667</v>
      </c>
      <c r="AD15" s="6">
        <f t="shared" si="17"/>
        <v>4.1111111111111107</v>
      </c>
      <c r="AE15" s="6">
        <f t="shared" si="17"/>
        <v>2.666666666666667</v>
      </c>
      <c r="AF15" s="6"/>
      <c r="AG15" s="6">
        <f t="shared" si="17"/>
        <v>5.666666666666667</v>
      </c>
      <c r="AH15" s="6">
        <f t="shared" si="17"/>
        <v>5.333333333333333</v>
      </c>
      <c r="AI15" s="6">
        <f t="shared" si="17"/>
        <v>2.333333333333333</v>
      </c>
      <c r="AJ15" s="6">
        <f t="shared" si="17"/>
        <v>2.8888888888888888</v>
      </c>
      <c r="AK15" s="6"/>
      <c r="AL15" s="6">
        <f t="shared" si="17"/>
        <v>5.4444444444444446</v>
      </c>
      <c r="AM15" s="6">
        <f t="shared" si="17"/>
        <v>5</v>
      </c>
      <c r="AN15" s="6">
        <f t="shared" si="17"/>
        <v>2.1111111111111112</v>
      </c>
      <c r="AO15" s="6">
        <f t="shared" si="17"/>
        <v>2.4444444444444446</v>
      </c>
      <c r="AP15" s="6"/>
      <c r="AQ15" s="6">
        <f t="shared" si="17"/>
        <v>5.7777777777777777</v>
      </c>
      <c r="AR15" s="6">
        <f t="shared" si="17"/>
        <v>5.666666666666667</v>
      </c>
      <c r="AS15" s="6">
        <f t="shared" si="17"/>
        <v>4.4444444444444446</v>
      </c>
      <c r="AT15" s="6">
        <f t="shared" si="17"/>
        <v>2.7777777777777777</v>
      </c>
      <c r="AU15" s="6"/>
      <c r="AV15" s="6">
        <f t="shared" si="17"/>
        <v>5</v>
      </c>
      <c r="AW15" s="6">
        <f t="shared" si="17"/>
        <v>5.2222222222222223</v>
      </c>
      <c r="AX15" s="6">
        <f t="shared" si="17"/>
        <v>3.4444444444444446</v>
      </c>
      <c r="AY15" s="6">
        <f t="shared" si="17"/>
        <v>2.8888888888888888</v>
      </c>
      <c r="AZ15" s="6"/>
      <c r="BA15" s="6">
        <f t="shared" si="17"/>
        <v>5</v>
      </c>
      <c r="BB15" s="6">
        <f t="shared" si="17"/>
        <v>5.4444444444444446</v>
      </c>
      <c r="BC15" s="6">
        <f t="shared" si="17"/>
        <v>3.4444444444444446</v>
      </c>
      <c r="BD15" s="6">
        <f t="shared" si="17"/>
        <v>3.8888888888888888</v>
      </c>
      <c r="BE15" s="6"/>
      <c r="BF15" s="6">
        <f t="shared" si="17"/>
        <v>5.333333333333333</v>
      </c>
      <c r="BG15" s="6">
        <f t="shared" si="17"/>
        <v>5</v>
      </c>
      <c r="BH15" s="6">
        <f t="shared" si="17"/>
        <v>2.8888888888888888</v>
      </c>
      <c r="BI15" s="6">
        <f t="shared" si="17"/>
        <v>2.4444444444444446</v>
      </c>
      <c r="BJ15" s="6"/>
      <c r="BK15" s="6">
        <f t="shared" si="17"/>
        <v>5.333333333333333</v>
      </c>
      <c r="BL15" s="6">
        <f t="shared" si="17"/>
        <v>4.5555555555555554</v>
      </c>
      <c r="BM15" s="6">
        <f t="shared" si="17"/>
        <v>2.666666666666667</v>
      </c>
      <c r="BN15" s="6">
        <f t="shared" si="17"/>
        <v>2.5555555555555554</v>
      </c>
      <c r="BO15" s="6"/>
      <c r="BP15" s="6">
        <f t="shared" si="17"/>
        <v>5.4444444444444446</v>
      </c>
      <c r="BQ15" s="6">
        <f t="shared" si="17"/>
        <v>5.2222222222222223</v>
      </c>
      <c r="BR15" s="6">
        <f t="shared" si="17"/>
        <v>3.7777777777777777</v>
      </c>
      <c r="BS15" s="6">
        <f t="shared" si="17"/>
        <v>2.7777777777777777</v>
      </c>
      <c r="BT15" s="6"/>
      <c r="BU15" s="6">
        <f t="shared" si="17"/>
        <v>5.333333333333333</v>
      </c>
      <c r="BV15" s="6">
        <f t="shared" si="17"/>
        <v>5.5555555555555554</v>
      </c>
      <c r="BW15" s="6">
        <f t="shared" si="17"/>
        <v>2.4444444444444446</v>
      </c>
      <c r="BX15" s="6">
        <f t="shared" si="17"/>
        <v>3</v>
      </c>
      <c r="BY15" s="6"/>
      <c r="BZ15" s="6">
        <f t="shared" si="17"/>
        <v>3.7777777777777777</v>
      </c>
      <c r="CA15" s="6">
        <f t="shared" si="17"/>
        <v>5.2222222222222223</v>
      </c>
      <c r="CB15" s="6">
        <f t="shared" si="17"/>
        <v>2.333333333333333</v>
      </c>
      <c r="CC15" s="6">
        <f t="shared" si="17"/>
        <v>2.7777777777777777</v>
      </c>
      <c r="CD15" s="6"/>
      <c r="CE15" s="6">
        <f t="shared" si="17"/>
        <v>4.8888888888888893</v>
      </c>
      <c r="CF15" s="6">
        <f t="shared" ref="CF15:CH15" si="18">CF14+1</f>
        <v>5.4444444444444446</v>
      </c>
      <c r="CG15" s="6">
        <f t="shared" si="18"/>
        <v>4</v>
      </c>
      <c r="CH15" s="6">
        <f t="shared" si="18"/>
        <v>3.8888888888888888</v>
      </c>
    </row>
    <row r="16" spans="2:87" x14ac:dyDescent="0.3">
      <c r="C16" s="6">
        <f>C14-1</f>
        <v>3.8888888888888893</v>
      </c>
      <c r="D16" s="6">
        <f t="shared" ref="D16:CE16" si="19">D14-1</f>
        <v>3.666666666666667</v>
      </c>
      <c r="E16" s="6">
        <f t="shared" si="19"/>
        <v>2.4444444444444446</v>
      </c>
      <c r="F16" s="6">
        <f t="shared" si="19"/>
        <v>1.3333333333333335</v>
      </c>
      <c r="G16" s="6"/>
      <c r="H16" s="6">
        <f t="shared" si="19"/>
        <v>3.4444444444444446</v>
      </c>
      <c r="I16" s="6">
        <f t="shared" si="19"/>
        <v>3.1111111111111107</v>
      </c>
      <c r="J16" s="6">
        <f t="shared" si="19"/>
        <v>1.2222222222222223</v>
      </c>
      <c r="K16" s="6">
        <f t="shared" si="19"/>
        <v>1</v>
      </c>
      <c r="L16" s="6"/>
      <c r="M16" s="6">
        <f t="shared" si="19"/>
        <v>3.5555555555555554</v>
      </c>
      <c r="N16" s="6">
        <f t="shared" si="19"/>
        <v>3.5555555555555554</v>
      </c>
      <c r="O16" s="6">
        <f t="shared" si="19"/>
        <v>2</v>
      </c>
      <c r="P16" s="6">
        <f t="shared" si="19"/>
        <v>1.1111111111111112</v>
      </c>
      <c r="Q16" s="6"/>
      <c r="R16" s="6">
        <f t="shared" si="19"/>
        <v>3</v>
      </c>
      <c r="S16" s="6">
        <f t="shared" si="19"/>
        <v>3.333333333333333</v>
      </c>
      <c r="T16" s="6">
        <f t="shared" si="19"/>
        <v>1.5555555555555554</v>
      </c>
      <c r="U16" s="6">
        <f t="shared" si="19"/>
        <v>1.8888888888888888</v>
      </c>
      <c r="V16" s="6"/>
      <c r="W16" s="6">
        <f t="shared" si="19"/>
        <v>3.666666666666667</v>
      </c>
      <c r="X16" s="6">
        <f t="shared" si="19"/>
        <v>3.8888888888888893</v>
      </c>
      <c r="Y16" s="6">
        <f t="shared" si="19"/>
        <v>2.7777777777777777</v>
      </c>
      <c r="Z16" s="6">
        <f t="shared" si="19"/>
        <v>1.7777777777777777</v>
      </c>
      <c r="AA16" s="6"/>
      <c r="AB16" s="6">
        <f t="shared" si="19"/>
        <v>3.8888888888888893</v>
      </c>
      <c r="AC16" s="6">
        <f t="shared" si="19"/>
        <v>3.666666666666667</v>
      </c>
      <c r="AD16" s="6">
        <f t="shared" si="19"/>
        <v>2.1111111111111112</v>
      </c>
      <c r="AE16" s="6">
        <f t="shared" si="19"/>
        <v>0.66666666666666674</v>
      </c>
      <c r="AF16" s="6"/>
      <c r="AG16" s="6">
        <f t="shared" si="19"/>
        <v>3.666666666666667</v>
      </c>
      <c r="AH16" s="6">
        <f t="shared" si="19"/>
        <v>3.333333333333333</v>
      </c>
      <c r="AI16" s="6">
        <f t="shared" si="19"/>
        <v>0.33333333333333326</v>
      </c>
      <c r="AJ16" s="6">
        <f t="shared" si="19"/>
        <v>0.88888888888888884</v>
      </c>
      <c r="AK16" s="6"/>
      <c r="AL16" s="6">
        <f t="shared" si="19"/>
        <v>3.4444444444444446</v>
      </c>
      <c r="AM16" s="6">
        <f t="shared" si="19"/>
        <v>3</v>
      </c>
      <c r="AN16" s="6">
        <f t="shared" si="19"/>
        <v>0.11111111111111116</v>
      </c>
      <c r="AO16" s="6">
        <f t="shared" si="19"/>
        <v>0.44444444444444442</v>
      </c>
      <c r="AP16" s="6"/>
      <c r="AQ16" s="6">
        <f t="shared" si="19"/>
        <v>3.7777777777777777</v>
      </c>
      <c r="AR16" s="6">
        <f t="shared" si="19"/>
        <v>3.666666666666667</v>
      </c>
      <c r="AS16" s="6">
        <f t="shared" si="19"/>
        <v>2.4444444444444446</v>
      </c>
      <c r="AT16" s="6">
        <f t="shared" si="19"/>
        <v>0.77777777777777768</v>
      </c>
      <c r="AU16" s="6"/>
      <c r="AV16" s="6">
        <f t="shared" si="19"/>
        <v>3</v>
      </c>
      <c r="AW16" s="6">
        <f t="shared" si="19"/>
        <v>3.2222222222222223</v>
      </c>
      <c r="AX16" s="6">
        <f t="shared" si="19"/>
        <v>1.4444444444444446</v>
      </c>
      <c r="AY16" s="6">
        <f t="shared" si="19"/>
        <v>0.88888888888888884</v>
      </c>
      <c r="AZ16" s="6"/>
      <c r="BA16" s="6">
        <f t="shared" si="19"/>
        <v>3</v>
      </c>
      <c r="BB16" s="6">
        <f t="shared" si="19"/>
        <v>3.4444444444444446</v>
      </c>
      <c r="BC16" s="6">
        <f t="shared" si="19"/>
        <v>1.4444444444444446</v>
      </c>
      <c r="BD16" s="6">
        <f t="shared" si="19"/>
        <v>1.8888888888888888</v>
      </c>
      <c r="BE16" s="6"/>
      <c r="BF16" s="6">
        <f t="shared" si="19"/>
        <v>3.333333333333333</v>
      </c>
      <c r="BG16" s="6">
        <f t="shared" si="19"/>
        <v>3</v>
      </c>
      <c r="BH16" s="6">
        <f t="shared" si="19"/>
        <v>0.88888888888888884</v>
      </c>
      <c r="BI16" s="6">
        <f t="shared" si="19"/>
        <v>0.44444444444444442</v>
      </c>
      <c r="BJ16" s="6"/>
      <c r="BK16" s="6">
        <f t="shared" si="19"/>
        <v>3.333333333333333</v>
      </c>
      <c r="BL16" s="6">
        <f t="shared" si="19"/>
        <v>2.5555555555555554</v>
      </c>
      <c r="BM16" s="6">
        <f t="shared" si="19"/>
        <v>0.66666666666666674</v>
      </c>
      <c r="BN16" s="6">
        <f t="shared" si="19"/>
        <v>0.55555555555555558</v>
      </c>
      <c r="BO16" s="6"/>
      <c r="BP16" s="6">
        <f t="shared" si="19"/>
        <v>3.4444444444444446</v>
      </c>
      <c r="BQ16" s="6">
        <f t="shared" si="19"/>
        <v>3.2222222222222223</v>
      </c>
      <c r="BR16" s="6">
        <f t="shared" si="19"/>
        <v>1.7777777777777777</v>
      </c>
      <c r="BS16" s="6">
        <f t="shared" si="19"/>
        <v>0.77777777777777768</v>
      </c>
      <c r="BT16" s="6"/>
      <c r="BU16" s="6">
        <f t="shared" si="19"/>
        <v>3.333333333333333</v>
      </c>
      <c r="BV16" s="6">
        <f t="shared" si="19"/>
        <v>3.5555555555555554</v>
      </c>
      <c r="BW16" s="6">
        <f t="shared" si="19"/>
        <v>0.44444444444444442</v>
      </c>
      <c r="BX16" s="6">
        <f t="shared" si="19"/>
        <v>1</v>
      </c>
      <c r="BY16" s="6"/>
      <c r="BZ16" s="6">
        <f t="shared" si="19"/>
        <v>1.7777777777777777</v>
      </c>
      <c r="CA16" s="6">
        <f t="shared" si="19"/>
        <v>3.2222222222222223</v>
      </c>
      <c r="CB16" s="6">
        <f t="shared" si="19"/>
        <v>0.33333333333333326</v>
      </c>
      <c r="CC16" s="6">
        <f t="shared" si="19"/>
        <v>0.77777777777777768</v>
      </c>
      <c r="CD16" s="6"/>
      <c r="CE16" s="6">
        <f t="shared" si="19"/>
        <v>2.8888888888888888</v>
      </c>
      <c r="CF16" s="6">
        <f t="shared" ref="CF16:CH16" si="20">CF14-1</f>
        <v>3.4444444444444446</v>
      </c>
      <c r="CG16" s="6">
        <f t="shared" si="20"/>
        <v>2</v>
      </c>
      <c r="CH16" s="6">
        <f t="shared" si="20"/>
        <v>1.8888888888888888</v>
      </c>
    </row>
    <row r="19" spans="3:15" x14ac:dyDescent="0.3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</sheetData>
  <conditionalFormatting sqref="AS3:AS10 K19:L19">
    <cfRule type="cellIs" dxfId="67" priority="57" operator="between">
      <formula>$AS$16</formula>
      <formula>$AS$15</formula>
    </cfRule>
  </conditionalFormatting>
  <conditionalFormatting sqref="BL3:BL10 C19">
    <cfRule type="cellIs" dxfId="66" priority="42" operator="between">
      <formula>$BL$16</formula>
      <formula>$BL$15</formula>
    </cfRule>
  </conditionalFormatting>
  <conditionalFormatting sqref="J3:J10 D19">
    <cfRule type="cellIs" dxfId="65" priority="23" operator="between">
      <formula>$J$16</formula>
      <formula>$J$15</formula>
    </cfRule>
  </conditionalFormatting>
  <conditionalFormatting sqref="E3:E10 E19">
    <cfRule type="cellIs" dxfId="64" priority="20" operator="between">
      <formula>$E$16</formula>
      <formula>$E$15</formula>
    </cfRule>
  </conditionalFormatting>
  <conditionalFormatting sqref="AX3:AX10 F19:G19">
    <cfRule type="cellIs" dxfId="63" priority="19" operator="between">
      <formula>$AX$16</formula>
      <formula>$AX$15</formula>
    </cfRule>
  </conditionalFormatting>
  <conditionalFormatting sqref="BR3:BR10 H19">
    <cfRule type="cellIs" dxfId="62" priority="18" operator="between">
      <formula>$BR$16</formula>
      <formula>$BR$15</formula>
    </cfRule>
  </conditionalFormatting>
  <conditionalFormatting sqref="Y3:Y10 I19">
    <cfRule type="cellIs" dxfId="61" priority="17" operator="between">
      <formula>$Y$16</formula>
      <formula>$Y$15</formula>
    </cfRule>
  </conditionalFormatting>
  <conditionalFormatting sqref="AD3:AD10 J19">
    <cfRule type="cellIs" dxfId="60" priority="16" operator="between">
      <formula>$AD$16</formula>
      <formula>$AD$15</formula>
    </cfRule>
  </conditionalFormatting>
  <conditionalFormatting sqref="AY3:AZ10 M19">
    <cfRule type="cellIs" dxfId="59" priority="14" operator="between">
      <formula>$AY$16</formula>
      <formula>$AY$15</formula>
    </cfRule>
  </conditionalFormatting>
  <conditionalFormatting sqref="BD3:BD10 N19">
    <cfRule type="cellIs" dxfId="58" priority="13" operator="between">
      <formula>$BD$16</formula>
      <formula>$BD$15</formula>
    </cfRule>
  </conditionalFormatting>
  <conditionalFormatting sqref="O3:O10 O19">
    <cfRule type="cellIs" dxfId="57" priority="12" operator="between">
      <formula>$O$16</formula>
      <formula>$O$15</formula>
    </cfRule>
  </conditionalFormatting>
  <conditionalFormatting sqref="C3:C10">
    <cfRule type="cellIs" dxfId="56" priority="136" operator="between">
      <formula>$C$16</formula>
      <formula>$C$15</formula>
    </cfRule>
  </conditionalFormatting>
  <conditionalFormatting sqref="D3:D10">
    <cfRule type="cellIs" dxfId="55" priority="138" operator="between">
      <formula>$D$16</formula>
      <formula>$D$15</formula>
    </cfRule>
  </conditionalFormatting>
  <conditionalFormatting sqref="F3:F10">
    <cfRule type="cellIs" dxfId="54" priority="142" operator="between">
      <formula>$F$16</formula>
      <formula>$F$15</formula>
    </cfRule>
  </conditionalFormatting>
  <conditionalFormatting sqref="H3:H10">
    <cfRule type="cellIs" dxfId="53" priority="144" operator="between">
      <formula>$H$16</formula>
      <formula>$H$15</formula>
    </cfRule>
  </conditionalFormatting>
  <conditionalFormatting sqref="I3:I10">
    <cfRule type="cellIs" dxfId="52" priority="146" operator="between">
      <formula>$I$16</formula>
      <formula>$I$15</formula>
    </cfRule>
  </conditionalFormatting>
  <conditionalFormatting sqref="K3:K10">
    <cfRule type="cellIs" dxfId="51" priority="150" operator="between">
      <formula>$K$16</formula>
      <formula>$K$15</formula>
    </cfRule>
  </conditionalFormatting>
  <conditionalFormatting sqref="M3:M10">
    <cfRule type="cellIs" dxfId="50" priority="152" operator="between">
      <formula>$M$16</formula>
      <formula>$M$15</formula>
    </cfRule>
  </conditionalFormatting>
  <conditionalFormatting sqref="N3:N10">
    <cfRule type="cellIs" dxfId="49" priority="154" operator="between">
      <formula>$N$16</formula>
      <formula>$N$15</formula>
    </cfRule>
  </conditionalFormatting>
  <conditionalFormatting sqref="P3:P10">
    <cfRule type="cellIs" dxfId="48" priority="158" operator="between">
      <formula>$P$16</formula>
      <formula>$P$15</formula>
    </cfRule>
  </conditionalFormatting>
  <conditionalFormatting sqref="R3:R10">
    <cfRule type="cellIs" dxfId="47" priority="160" operator="between">
      <formula>$R$16</formula>
      <formula>$R$15</formula>
    </cfRule>
  </conditionalFormatting>
  <conditionalFormatting sqref="S3:S10">
    <cfRule type="cellIs" dxfId="46" priority="162" operator="between">
      <formula>$S$16</formula>
      <formula>$S$15</formula>
    </cfRule>
  </conditionalFormatting>
  <conditionalFormatting sqref="T3:T10">
    <cfRule type="cellIs" dxfId="45" priority="164" operator="between">
      <formula>$T$16</formula>
      <formula>$T$15</formula>
    </cfRule>
  </conditionalFormatting>
  <conditionalFormatting sqref="U3:U10">
    <cfRule type="cellIs" dxfId="44" priority="166" operator="between">
      <formula>$U$16</formula>
      <formula>$U$15</formula>
    </cfRule>
  </conditionalFormatting>
  <conditionalFormatting sqref="W3:W10">
    <cfRule type="cellIs" dxfId="43" priority="168" operator="between">
      <formula>$W$16</formula>
      <formula>$W$15</formula>
    </cfRule>
  </conditionalFormatting>
  <conditionalFormatting sqref="X3:X10">
    <cfRule type="cellIs" dxfId="42" priority="170" operator="between">
      <formula>$X$16</formula>
      <formula>$X$15</formula>
    </cfRule>
  </conditionalFormatting>
  <conditionalFormatting sqref="Z3:Z10">
    <cfRule type="cellIs" dxfId="41" priority="174" operator="between">
      <formula>$Z$16</formula>
      <formula>$Z$15</formula>
    </cfRule>
  </conditionalFormatting>
  <conditionalFormatting sqref="AB3:AB10">
    <cfRule type="cellIs" dxfId="40" priority="176" operator="between">
      <formula>$AB$16</formula>
      <formula>$AB$15</formula>
    </cfRule>
  </conditionalFormatting>
  <conditionalFormatting sqref="AC3:AC10">
    <cfRule type="cellIs" dxfId="39" priority="178" operator="between">
      <formula>$AC$16</formula>
      <formula>$AC$15</formula>
    </cfRule>
  </conditionalFormatting>
  <conditionalFormatting sqref="AE3:AF10">
    <cfRule type="cellIs" dxfId="38" priority="182" operator="between">
      <formula>$AE$16</formula>
      <formula>$AE$15</formula>
    </cfRule>
  </conditionalFormatting>
  <conditionalFormatting sqref="AG3:AG10">
    <cfRule type="cellIs" dxfId="37" priority="184" operator="between">
      <formula>$AG$16</formula>
      <formula>$AG$15</formula>
    </cfRule>
  </conditionalFormatting>
  <conditionalFormatting sqref="AH3:AH10">
    <cfRule type="cellIs" dxfId="36" priority="186" operator="between">
      <formula>$AH$16</formula>
      <formula>$AH$15</formula>
    </cfRule>
  </conditionalFormatting>
  <conditionalFormatting sqref="AI3:AI10">
    <cfRule type="cellIs" dxfId="35" priority="188" operator="between">
      <formula>$AI$16</formula>
      <formula>$AI$15</formula>
    </cfRule>
  </conditionalFormatting>
  <conditionalFormatting sqref="AJ3:AK10">
    <cfRule type="cellIs" dxfId="34" priority="190" operator="between">
      <formula>$AJ$16</formula>
      <formula>$AJ$15</formula>
    </cfRule>
  </conditionalFormatting>
  <conditionalFormatting sqref="AL3:AL10">
    <cfRule type="cellIs" dxfId="33" priority="192" operator="between">
      <formula>$AL$16</formula>
      <formula>$AL$15</formula>
    </cfRule>
  </conditionalFormatting>
  <conditionalFormatting sqref="AM3:AM10">
    <cfRule type="cellIs" dxfId="32" priority="194" operator="between">
      <formula>$AM$16</formula>
      <formula>$AM$15</formula>
    </cfRule>
  </conditionalFormatting>
  <conditionalFormatting sqref="AN3:AN10">
    <cfRule type="cellIs" dxfId="31" priority="196" operator="between">
      <formula>$AN$16</formula>
      <formula>$AN$15</formula>
    </cfRule>
  </conditionalFormatting>
  <conditionalFormatting sqref="AO3:AP10">
    <cfRule type="cellIs" dxfId="30" priority="198" operator="between">
      <formula>$AO$16</formula>
      <formula>$AO$15</formula>
    </cfRule>
  </conditionalFormatting>
  <conditionalFormatting sqref="AQ3:AQ10">
    <cfRule type="cellIs" dxfId="29" priority="200" operator="between">
      <formula>$AQ$16</formula>
      <formula>$AQ$15</formula>
    </cfRule>
  </conditionalFormatting>
  <conditionalFormatting sqref="AR3:AR10">
    <cfRule type="cellIs" dxfId="28" priority="202" operator="between">
      <formula>$AR$16</formula>
      <formula>$AR$15</formula>
    </cfRule>
  </conditionalFormatting>
  <conditionalFormatting sqref="AT3:AU10">
    <cfRule type="cellIs" dxfId="27" priority="206" operator="between">
      <formula>$AT$16</formula>
      <formula>$AT$15</formula>
    </cfRule>
  </conditionalFormatting>
  <conditionalFormatting sqref="AV3:AV10">
    <cfRule type="cellIs" dxfId="26" priority="208" operator="between">
      <formula>$AV$16</formula>
      <formula>$AV$15</formula>
    </cfRule>
  </conditionalFormatting>
  <conditionalFormatting sqref="AW3:AW10">
    <cfRule type="cellIs" dxfId="25" priority="210" operator="between">
      <formula>$AW$16</formula>
      <formula>$AW$15</formula>
    </cfRule>
  </conditionalFormatting>
  <conditionalFormatting sqref="BA3:BA10">
    <cfRule type="cellIs" dxfId="24" priority="216" operator="between">
      <formula>$BA$16</formula>
      <formula>$BA$15</formula>
    </cfRule>
  </conditionalFormatting>
  <conditionalFormatting sqref="BB3:BB10">
    <cfRule type="cellIs" dxfId="23" priority="218" operator="between">
      <formula>$BB$16</formula>
      <formula>$BB$15</formula>
    </cfRule>
  </conditionalFormatting>
  <conditionalFormatting sqref="BC3:BC10">
    <cfRule type="cellIs" dxfId="22" priority="220" operator="between">
      <formula>$BC$16</formula>
      <formula>$BC$15</formula>
    </cfRule>
  </conditionalFormatting>
  <conditionalFormatting sqref="BF3:BF10">
    <cfRule type="cellIs" dxfId="21" priority="224" operator="between">
      <formula>$BF$16</formula>
      <formula>$BF$15</formula>
    </cfRule>
  </conditionalFormatting>
  <conditionalFormatting sqref="BG3:BG10">
    <cfRule type="cellIs" dxfId="20" priority="226" operator="between">
      <formula>$BG$16</formula>
      <formula>$BG$15</formula>
    </cfRule>
  </conditionalFormatting>
  <conditionalFormatting sqref="BH3:BH10">
    <cfRule type="cellIs" dxfId="19" priority="228" operator="between">
      <formula>$BH$16</formula>
      <formula>$BH$15</formula>
    </cfRule>
  </conditionalFormatting>
  <conditionalFormatting sqref="BI3:BJ10">
    <cfRule type="cellIs" dxfId="18" priority="230" operator="between">
      <formula>$BI$16</formula>
      <formula>$BI$15</formula>
    </cfRule>
  </conditionalFormatting>
  <conditionalFormatting sqref="BK3:BK10">
    <cfRule type="cellIs" dxfId="17" priority="232" operator="between">
      <formula>$BK$16</formula>
      <formula>$BK$15</formula>
    </cfRule>
  </conditionalFormatting>
  <conditionalFormatting sqref="BM3:BM10">
    <cfRule type="cellIs" dxfId="16" priority="236" operator="between">
      <formula>$BM$16</formula>
      <formula>$BM$15</formula>
    </cfRule>
  </conditionalFormatting>
  <conditionalFormatting sqref="BN3:BO10">
    <cfRule type="cellIs" dxfId="15" priority="238" operator="between">
      <formula>$BN$16</formula>
      <formula>$BN$15</formula>
    </cfRule>
  </conditionalFormatting>
  <conditionalFormatting sqref="BP3:BP10">
    <cfRule type="cellIs" dxfId="14" priority="240" operator="between">
      <formula>$BP$16</formula>
      <formula>$BP$15</formula>
    </cfRule>
  </conditionalFormatting>
  <conditionalFormatting sqref="BQ3:BQ10">
    <cfRule type="cellIs" dxfId="13" priority="242" operator="between">
      <formula>$BQ$16</formula>
      <formula>$BQ$15</formula>
    </cfRule>
  </conditionalFormatting>
  <conditionalFormatting sqref="BS3:BT10">
    <cfRule type="cellIs" dxfId="12" priority="246" operator="between">
      <formula>$BS$16</formula>
      <formula>$BS$15</formula>
    </cfRule>
  </conditionalFormatting>
  <conditionalFormatting sqref="BU3:BU10">
    <cfRule type="cellIs" dxfId="11" priority="248" operator="between">
      <formula>$BU$16</formula>
      <formula>$BU$15</formula>
    </cfRule>
  </conditionalFormatting>
  <conditionalFormatting sqref="BV3:BV10">
    <cfRule type="cellIs" dxfId="10" priority="250" operator="between">
      <formula>$BV$16</formula>
      <formula>$BV$15</formula>
    </cfRule>
  </conditionalFormatting>
  <conditionalFormatting sqref="BW3:BW10">
    <cfRule type="cellIs" dxfId="9" priority="252" operator="between">
      <formula>$BW$16</formula>
      <formula>$BW$15</formula>
    </cfRule>
  </conditionalFormatting>
  <conditionalFormatting sqref="BX3:BX10">
    <cfRule type="cellIs" dxfId="8" priority="254" operator="between">
      <formula>$BX$16</formula>
      <formula>$BX$15</formula>
    </cfRule>
  </conditionalFormatting>
  <conditionalFormatting sqref="BZ3:BZ10">
    <cfRule type="cellIs" dxfId="7" priority="256" operator="between">
      <formula>$BZ$16</formula>
      <formula>$BZ$15</formula>
    </cfRule>
  </conditionalFormatting>
  <conditionalFormatting sqref="CA3:CA10">
    <cfRule type="cellIs" dxfId="6" priority="258" operator="between">
      <formula>$CA$16</formula>
      <formula>$CA$15</formula>
    </cfRule>
  </conditionalFormatting>
  <conditionalFormatting sqref="CB3:CB10">
    <cfRule type="cellIs" dxfId="5" priority="260" operator="between">
      <formula>$CB$16</formula>
      <formula>$CB$15</formula>
    </cfRule>
  </conditionalFormatting>
  <conditionalFormatting sqref="CC3:CC10">
    <cfRule type="cellIs" dxfId="4" priority="262" operator="between">
      <formula>$CC$16</formula>
      <formula>$CC$15</formula>
    </cfRule>
  </conditionalFormatting>
  <conditionalFormatting sqref="CE3:CE10">
    <cfRule type="cellIs" dxfId="3" priority="264" operator="between">
      <formula>$CE$16</formula>
      <formula>$CE$15</formula>
    </cfRule>
  </conditionalFormatting>
  <conditionalFormatting sqref="CF3:CF10">
    <cfRule type="cellIs" dxfId="2" priority="266" operator="between">
      <formula>$CF$16</formula>
      <formula>$CF$15</formula>
    </cfRule>
  </conditionalFormatting>
  <conditionalFormatting sqref="CG3:CG10">
    <cfRule type="cellIs" dxfId="1" priority="268" operator="between">
      <formula>$CG$16</formula>
      <formula>$CG$15</formula>
    </cfRule>
  </conditionalFormatting>
  <conditionalFormatting sqref="CH3:CH10">
    <cfRule type="cellIs" dxfId="0" priority="270" operator="between">
      <formula>$CH$16</formula>
      <formula>$CH$15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F5E77-8789-496F-9F88-E4D0DD73381B}">
  <dimension ref="B2:K23"/>
  <sheetViews>
    <sheetView tabSelected="1" zoomScale="80" zoomScaleNormal="80" workbookViewId="0">
      <selection activeCell="M5" sqref="M5"/>
    </sheetView>
  </sheetViews>
  <sheetFormatPr baseColWidth="10" defaultRowHeight="14.4" x14ac:dyDescent="0.3"/>
  <cols>
    <col min="2" max="2" width="51.5546875" style="45" customWidth="1"/>
    <col min="3" max="3" width="12.77734375" customWidth="1"/>
    <col min="5" max="5" width="13.77734375" customWidth="1"/>
    <col min="7" max="7" width="11.5546875" style="6"/>
    <col min="10" max="10" width="55.77734375" style="45" bestFit="1" customWidth="1"/>
    <col min="11" max="11" width="14.5546875" bestFit="1" customWidth="1"/>
    <col min="12" max="12" width="13.33203125" customWidth="1"/>
    <col min="14" max="14" width="13.6640625" customWidth="1"/>
    <col min="17" max="17" width="11.5546875" customWidth="1"/>
  </cols>
  <sheetData>
    <row r="2" spans="2:11" ht="21.6" customHeight="1" x14ac:dyDescent="0.3">
      <c r="B2" s="37" t="s">
        <v>80</v>
      </c>
      <c r="C2" s="35" t="s">
        <v>69</v>
      </c>
      <c r="D2" s="35" t="s">
        <v>70</v>
      </c>
      <c r="E2" s="35" t="s">
        <v>71</v>
      </c>
      <c r="F2" s="35" t="s">
        <v>72</v>
      </c>
      <c r="G2" s="41" t="s">
        <v>77</v>
      </c>
      <c r="J2" s="50" t="s">
        <v>78</v>
      </c>
      <c r="K2" s="51"/>
    </row>
    <row r="3" spans="2:11" ht="94.2" customHeight="1" x14ac:dyDescent="0.3">
      <c r="B3" s="48" t="s">
        <v>81</v>
      </c>
      <c r="C3" s="38">
        <f>AVERAGE(Medidas!C3:C10)*C23</f>
        <v>1.21875</v>
      </c>
      <c r="D3" s="38">
        <f>AVERAGE(Medidas!D3:D10)*D23</f>
        <v>1.1875</v>
      </c>
      <c r="E3" s="38">
        <f>AVERAGE((Medidas!E3:E10)*E23)</f>
        <v>0.75</v>
      </c>
      <c r="F3" s="38">
        <f>AVERAGE(Medidas!G3:G10)*F23</f>
        <v>0.875</v>
      </c>
      <c r="G3" s="42">
        <f>SUM(C3:F3)</f>
        <v>4.03125</v>
      </c>
      <c r="J3" s="49" t="str">
        <f>VLOOKUP(K3,CHOOSE({2,1},$B$3:$B$19,$G$3:$G$19),2,0)</f>
        <v>MEDIDA P6</v>
      </c>
      <c r="K3" s="46">
        <f>LARGE($G$3:$G$19,1)</f>
        <v>4.25</v>
      </c>
    </row>
    <row r="4" spans="2:11" ht="69" customHeight="1" x14ac:dyDescent="0.3">
      <c r="B4" s="48" t="s">
        <v>82</v>
      </c>
      <c r="C4" s="38">
        <f>AVERAGE(Medidas!H3:H10)*C23</f>
        <v>1.09375</v>
      </c>
      <c r="D4" s="38">
        <f>AVERAGE(Medidas!I3:I10)*D23</f>
        <v>1.03125</v>
      </c>
      <c r="E4" s="38">
        <f>AVERAGE(Medidas!J3:J10)*E23</f>
        <v>0.4375</v>
      </c>
      <c r="F4" s="38">
        <f>AVERAGE(Medidas!L3:L10)*F23</f>
        <v>0.96875</v>
      </c>
      <c r="G4" s="42">
        <f t="shared" ref="G4:G19" si="0">SUM(C4:F4)</f>
        <v>3.53125</v>
      </c>
      <c r="J4" s="49" t="str">
        <f>VLOOKUP(K4,CHOOSE({2,1},$B$3:$B$19,$G$3:$G$19),2,0)</f>
        <v>MEDIDA P9</v>
      </c>
      <c r="K4" s="46">
        <f>LARGE($G$3:$G$19,2)</f>
        <v>4.1875</v>
      </c>
    </row>
    <row r="5" spans="2:11" ht="91.2" customHeight="1" x14ac:dyDescent="0.3">
      <c r="B5" s="48" t="s">
        <v>83</v>
      </c>
      <c r="C5" s="38">
        <f>AVERAGE(Medidas!M3:M10)*C23</f>
        <v>1.125</v>
      </c>
      <c r="D5" s="38">
        <f>AVERAGE(Medidas!N3:N10)*D23</f>
        <v>1.125</v>
      </c>
      <c r="E5" s="38">
        <f>AVERAGE(Medidas!O3:O10)*E23</f>
        <v>0.6875</v>
      </c>
      <c r="F5" s="38">
        <f>AVERAGE(Medidas!Q3:Q10)*F23</f>
        <v>0.9375</v>
      </c>
      <c r="G5" s="42">
        <f t="shared" si="0"/>
        <v>3.875</v>
      </c>
      <c r="J5" s="49" t="str">
        <f>VLOOKUP(K5,CHOOSE({2,1},$B$3:$B$19,$G$3:$G$19),2,0)</f>
        <v>MEDIDA P1</v>
      </c>
      <c r="K5" s="46">
        <f>LARGE($G$3:$G$19,3)</f>
        <v>4.03125</v>
      </c>
    </row>
    <row r="6" spans="2:11" ht="133.19999999999999" customHeight="1" x14ac:dyDescent="0.3">
      <c r="B6" s="48" t="s">
        <v>84</v>
      </c>
      <c r="C6" s="38">
        <f>AVERAGE(Medidas!R3:R10)*C23</f>
        <v>1</v>
      </c>
      <c r="D6" s="38">
        <f>AVERAGE(Medidas!S3:S10)*D23</f>
        <v>1.0625</v>
      </c>
      <c r="E6" s="38">
        <f>AVERAGE(Medidas!T3:T10)*E23</f>
        <v>0.625</v>
      </c>
      <c r="F6" s="38">
        <f>AVERAGE(Medidas!V3:V10)*F23</f>
        <v>0.78125</v>
      </c>
      <c r="G6" s="42">
        <f t="shared" si="0"/>
        <v>3.46875</v>
      </c>
      <c r="J6" s="49" t="str">
        <f>VLOOKUP(K6,CHOOSE({2,1},$B$3:$B$19,$G$3:$G$19),2,0)</f>
        <v>MEDIDA P1</v>
      </c>
      <c r="K6" s="46">
        <f>LARGE($G$3:$G$19,4)</f>
        <v>4.03125</v>
      </c>
    </row>
    <row r="7" spans="2:11" ht="129" customHeight="1" x14ac:dyDescent="0.3">
      <c r="B7" s="48" t="s">
        <v>85</v>
      </c>
      <c r="C7" s="38">
        <f>AVERAGE(Medidas!W3:W10)*C23</f>
        <v>1.15625</v>
      </c>
      <c r="D7" s="38">
        <f>AVERAGE(Medidas!X3:X10)*D23</f>
        <v>1.21875</v>
      </c>
      <c r="E7" s="38">
        <f>AVERAGE(Medidas!Y3:Y10)*E23</f>
        <v>0.875</v>
      </c>
      <c r="F7" s="38">
        <f>AVERAGE(Medidas!AA3:AA10)*F23</f>
        <v>0.78125</v>
      </c>
      <c r="G7" s="42">
        <f t="shared" si="0"/>
        <v>4.03125</v>
      </c>
      <c r="J7" s="49" t="str">
        <f>VLOOKUP(K7,CHOOSE({2,1},$B$3:$B$19,$G$3:$G$19),2,0)</f>
        <v>MEDIDA P3</v>
      </c>
      <c r="K7" s="46">
        <f>LARGE($G$3:$G$19,5)</f>
        <v>3.875</v>
      </c>
    </row>
    <row r="8" spans="2:11" ht="70.2" customHeight="1" x14ac:dyDescent="0.3">
      <c r="B8" s="48" t="s">
        <v>86</v>
      </c>
      <c r="C8" s="38">
        <f>AVERAGE(Medidas!AB3:AB10)*C23</f>
        <v>1.21875</v>
      </c>
      <c r="D8" s="38">
        <f>AVERAGE(Medidas!AC3:AC10)*D23</f>
        <v>1.1875</v>
      </c>
      <c r="E8" s="38">
        <f>AVERAGE(Medidas!AD3:AD10)*E23</f>
        <v>0.78125</v>
      </c>
      <c r="F8" s="38">
        <f>AVERAGE(Medidas!AF3:AF10)*F23</f>
        <v>1.0625</v>
      </c>
      <c r="G8" s="42">
        <f t="shared" si="0"/>
        <v>4.25</v>
      </c>
      <c r="J8" s="49" t="str">
        <f>VLOOKUP(K8,CHOOSE({2,1},$B$3:$B$19,$G$3:$G$19),2,0)</f>
        <v>MEDIDA P12</v>
      </c>
      <c r="K8" s="46">
        <f>LARGE($G$3:$G$19,6)</f>
        <v>3.6875</v>
      </c>
    </row>
    <row r="9" spans="2:11" ht="103.8" customHeight="1" x14ac:dyDescent="0.3">
      <c r="B9" s="48" t="s">
        <v>87</v>
      </c>
      <c r="C9" s="38">
        <f>AVERAGE(Medidas!AG3:AG10)*C23</f>
        <v>1.15625</v>
      </c>
      <c r="D9" s="38">
        <f>AVERAGE(Medidas!AH3:AH10)*D23</f>
        <v>1.0625</v>
      </c>
      <c r="E9" s="38">
        <f>AVERAGE(Medidas!AI3:AI10)*E23</f>
        <v>0.34375</v>
      </c>
      <c r="F9" s="38">
        <f>AVERAGE(Medidas!AK3:AK10)*F23</f>
        <v>1</v>
      </c>
      <c r="G9" s="42">
        <f>SUM(C9:F9)</f>
        <v>3.5625</v>
      </c>
      <c r="J9" s="49" t="str">
        <f>VLOOKUP(K9,CHOOSE({2,1},$B$3:$B$19,$G$3:$G$19),2,0)</f>
        <v>MEDIDA P12</v>
      </c>
      <c r="K9" s="46">
        <f>LARGE($G$3:$G$19,7)</f>
        <v>3.6875</v>
      </c>
    </row>
    <row r="10" spans="2:11" ht="109.8" customHeight="1" x14ac:dyDescent="0.3">
      <c r="B10" s="48" t="s">
        <v>88</v>
      </c>
      <c r="C10" s="38">
        <f>AVERAGE(Medidas!AL3:AL10)*C23</f>
        <v>1.125</v>
      </c>
      <c r="D10" s="38">
        <f>AVERAGE(Medidas!AM3:AM10)*D23</f>
        <v>1.03125</v>
      </c>
      <c r="E10" s="38">
        <f>AVERAGE(Medidas!AN3:AN10)*E23</f>
        <v>0.25</v>
      </c>
      <c r="F10" s="38">
        <f>AVERAGE(Medidas!AP3:AP10)*F23</f>
        <v>1.15625</v>
      </c>
      <c r="G10" s="42">
        <f t="shared" si="0"/>
        <v>3.5625</v>
      </c>
      <c r="J10" s="49" t="str">
        <f>VLOOKUP(K10,CHOOSE({2,1},$B$3:$B$19,$G$3:$G$19),2,0)</f>
        <v>MEDIDA P15</v>
      </c>
      <c r="K10" s="46">
        <f>LARGE($G$3:$G$19,8)</f>
        <v>3.65625</v>
      </c>
    </row>
    <row r="11" spans="2:11" ht="139.19999999999999" customHeight="1" x14ac:dyDescent="0.3">
      <c r="B11" s="48" t="s">
        <v>89</v>
      </c>
      <c r="C11" s="38">
        <f>AVERAGE(Medidas!AQ3:AQ10)*C23</f>
        <v>1.1875</v>
      </c>
      <c r="D11" s="38">
        <f>AVERAGE(Medidas!AR3:AR10)*D23</f>
        <v>1.1875</v>
      </c>
      <c r="E11" s="38">
        <f>AVERAGE(Medidas!AS3:AS10)*E23</f>
        <v>0.78125</v>
      </c>
      <c r="F11" s="38">
        <f>AVERAGE(Medidas!AU3:AU10)*F23</f>
        <v>1.03125</v>
      </c>
      <c r="G11" s="42">
        <f t="shared" si="0"/>
        <v>4.1875</v>
      </c>
      <c r="J11" s="49" t="str">
        <f>VLOOKUP(K11,CHOOSE({2,1},$B$3:$B$19,$G$3:$G$19),2,0)</f>
        <v>MEDIDA P10</v>
      </c>
      <c r="K11" s="46">
        <f>LARGE($G$3:$G$19,9)</f>
        <v>3.625</v>
      </c>
    </row>
    <row r="12" spans="2:11" ht="58.2" customHeight="1" x14ac:dyDescent="0.3">
      <c r="B12" s="48" t="s">
        <v>90</v>
      </c>
      <c r="C12" s="38">
        <f>AVERAGE(Medidas!AV3:AV10)*C23</f>
        <v>1.03125</v>
      </c>
      <c r="D12" s="38">
        <f>AVERAGE(Medidas!AW3:AW10)*D23</f>
        <v>1.03125</v>
      </c>
      <c r="E12" s="38">
        <f>AVERAGE(Medidas!AX3:AX10)*E23</f>
        <v>0.5</v>
      </c>
      <c r="F12" s="38">
        <f>AVERAGE(Medidas!AZ3:AZ10)*F23</f>
        <v>1.0625</v>
      </c>
      <c r="G12" s="42">
        <f t="shared" si="0"/>
        <v>3.625</v>
      </c>
      <c r="J12" s="49" t="str">
        <f>VLOOKUP(K12,CHOOSE({2,1},$B$3:$B$19,$G$3:$G$19),2,0)</f>
        <v>MEDIDA P17</v>
      </c>
      <c r="K12" s="46">
        <f>LARGE($G$3:$G$19,10)</f>
        <v>3.59375</v>
      </c>
    </row>
    <row r="13" spans="2:11" ht="126.6" customHeight="1" x14ac:dyDescent="0.3">
      <c r="B13" s="48" t="s">
        <v>91</v>
      </c>
      <c r="C13" s="38">
        <f>AVERAGE(Medidas!BA3:BA10)*C23</f>
        <v>1</v>
      </c>
      <c r="D13" s="38">
        <f>AVERAGE(Medidas!BB3:BB10)*D23</f>
        <v>1.125</v>
      </c>
      <c r="E13" s="38">
        <f>AVERAGE(Medidas!BC3:BC10)*E23</f>
        <v>0.5625</v>
      </c>
      <c r="F13" s="39">
        <f>AVERAGE(Medidas!BE3:BE10)*F23</f>
        <v>0.8125</v>
      </c>
      <c r="G13" s="42">
        <f t="shared" si="0"/>
        <v>3.5</v>
      </c>
      <c r="J13" s="49" t="str">
        <f>VLOOKUP(K13,CHOOSE({2,1},$B$3:$B$19,$G$3:$G$19),2,0)</f>
        <v>MEDIDA P7</v>
      </c>
      <c r="K13" s="46">
        <f>LARGE($G$3:$G$19,11)</f>
        <v>3.5625</v>
      </c>
    </row>
    <row r="14" spans="2:11" ht="95.4" customHeight="1" x14ac:dyDescent="0.3">
      <c r="B14" s="48" t="s">
        <v>92</v>
      </c>
      <c r="C14" s="38">
        <f>AVERAGE(Medidas!BF3:BF10)*C23</f>
        <v>1.09375</v>
      </c>
      <c r="D14" s="38">
        <f>AVERAGE(Medidas!BG3:BG10)*D23</f>
        <v>1</v>
      </c>
      <c r="E14" s="38">
        <f>AVERAGE(Medidas!BH3:BH10)*E23</f>
        <v>0.4375</v>
      </c>
      <c r="F14" s="38">
        <f>AVERAGE(Medidas!BJ3:BJ10)*F23</f>
        <v>1.15625</v>
      </c>
      <c r="G14" s="42">
        <f t="shared" si="0"/>
        <v>3.6875</v>
      </c>
      <c r="J14" s="49" t="str">
        <f>VLOOKUP(K14,CHOOSE({2,1},$B$3:$B$19,$G$3:$G$19),2,0)</f>
        <v>MEDIDA P7</v>
      </c>
      <c r="K14" s="46">
        <f>LARGE($G$3:$G$19,12)</f>
        <v>3.5625</v>
      </c>
    </row>
    <row r="15" spans="2:11" ht="99" customHeight="1" x14ac:dyDescent="0.3">
      <c r="B15" s="48" t="s">
        <v>93</v>
      </c>
      <c r="C15" s="38">
        <f>AVERAGE(Medidas!BK3:BK10)*C23</f>
        <v>1.0625</v>
      </c>
      <c r="D15" s="38">
        <f>AVERAGE(Medidas!BL3:BL10)*D23</f>
        <v>0.84375</v>
      </c>
      <c r="E15" s="38">
        <f>AVERAGE(Medidas!BM3:BM10)*E23</f>
        <v>0.34375</v>
      </c>
      <c r="F15" s="38">
        <f>AVERAGE(Medidas!BO3:BO10)*F23</f>
        <v>1.09375</v>
      </c>
      <c r="G15" s="42">
        <f t="shared" si="0"/>
        <v>3.34375</v>
      </c>
      <c r="J15" s="49" t="str">
        <f>VLOOKUP(K15,CHOOSE({2,1},$B$3:$B$19,$G$3:$G$19),2,0)</f>
        <v>MEDIDA P2</v>
      </c>
      <c r="K15" s="46">
        <f>LARGE($G$3:$G$19,13)</f>
        <v>3.53125</v>
      </c>
    </row>
    <row r="16" spans="2:11" ht="115.2" customHeight="1" x14ac:dyDescent="0.3">
      <c r="B16" s="48" t="s">
        <v>94</v>
      </c>
      <c r="C16" s="38">
        <f>AVERAGE(Medidas!BP3:BP10)*C23</f>
        <v>1.09375</v>
      </c>
      <c r="D16" s="38">
        <f>AVERAGE(Medidas!BQ3:BQ10)*D23</f>
        <v>1.03125</v>
      </c>
      <c r="E16" s="38">
        <f>AVERAGE(Medidas!BR3:BR10)*E23</f>
        <v>0.53125</v>
      </c>
      <c r="F16" s="38">
        <f>AVERAGE(Medidas!BT3:BT10)*F23</f>
        <v>1.03125</v>
      </c>
      <c r="G16" s="42">
        <f t="shared" si="0"/>
        <v>3.6875</v>
      </c>
      <c r="J16" s="49" t="str">
        <f>VLOOKUP(K16,CHOOSE({2,1},$B$3:$B$19,$G$3:$G$19),2,0)</f>
        <v>MEDIDA P11</v>
      </c>
      <c r="K16" s="46">
        <f>LARGE($G$3:$G$19,14)</f>
        <v>3.5</v>
      </c>
    </row>
    <row r="17" spans="2:11" ht="117.6" customHeight="1" x14ac:dyDescent="0.3">
      <c r="B17" s="48" t="s">
        <v>95</v>
      </c>
      <c r="C17" s="38">
        <f>AVERAGE(Medidas!BU3:BU10)*C23</f>
        <v>1.125</v>
      </c>
      <c r="D17" s="38">
        <f>AVERAGE(Medidas!BV3:BV10)*D23</f>
        <v>1.125</v>
      </c>
      <c r="E17" s="38">
        <f>AVERAGE(Medidas!BW3:BW10)*E23</f>
        <v>0.375</v>
      </c>
      <c r="F17" s="40">
        <f>AVERAGE(Medidas!BY3:BY10)*F23</f>
        <v>1.03125</v>
      </c>
      <c r="G17" s="42">
        <f t="shared" si="0"/>
        <v>3.65625</v>
      </c>
      <c r="J17" s="49" t="str">
        <f>VLOOKUP(K17,CHOOSE({2,1},$B$3:$B$19,$G$3:$G$19),2,0)</f>
        <v>MEDIDA P4</v>
      </c>
      <c r="K17" s="34">
        <f>LARGE($G$3:$G$19,15)</f>
        <v>3.46875</v>
      </c>
    </row>
    <row r="18" spans="2:11" ht="93" customHeight="1" x14ac:dyDescent="0.3">
      <c r="B18" s="48" t="s">
        <v>96</v>
      </c>
      <c r="C18" s="38">
        <f>AVERAGE(Medidas!BZ3:BZ10)*C23</f>
        <v>0.75</v>
      </c>
      <c r="D18" s="38">
        <f>AVERAGE(Medidas!CA3:CA10)*D23</f>
        <v>1.03125</v>
      </c>
      <c r="E18" s="38">
        <f>AVERAGE(Medidas!CB3:CB10)*E23</f>
        <v>0.34375</v>
      </c>
      <c r="F18" s="38">
        <f>AVERAGE(Medidas!CD3:CD10)*F23</f>
        <v>1.0625</v>
      </c>
      <c r="G18" s="42">
        <f t="shared" si="0"/>
        <v>3.1875</v>
      </c>
      <c r="J18" s="49" t="str">
        <f>VLOOKUP(K18,CHOOSE({2,1},$B$3:$B$19,$G$3:$G$19),2,0)</f>
        <v>MEDIDA P13</v>
      </c>
      <c r="K18" s="46">
        <f>LARGE($G$3:$G$19,16)</f>
        <v>3.34375</v>
      </c>
    </row>
    <row r="19" spans="2:11" ht="63.6" customHeight="1" x14ac:dyDescent="0.3">
      <c r="B19" s="48" t="s">
        <v>97</v>
      </c>
      <c r="C19" s="38">
        <f>AVERAGE(Medidas!CE3:CE10)*C23</f>
        <v>0.96875</v>
      </c>
      <c r="D19" s="38">
        <f>AVERAGE(Medidas!CF3:CF10)*D23</f>
        <v>1.09375</v>
      </c>
      <c r="E19" s="38">
        <f>AVERAGE(Medidas!CG3:CG10)*E23</f>
        <v>0.71875</v>
      </c>
      <c r="F19" s="38">
        <f>AVERAGE(Medidas!CI3:CI10)*F23</f>
        <v>0.8125</v>
      </c>
      <c r="G19" s="42">
        <f t="shared" si="0"/>
        <v>3.59375</v>
      </c>
      <c r="J19" s="49" t="str">
        <f>VLOOKUP(K19,CHOOSE({2,1},$B$3:$B$19,$G$3:$G$19),2,0)</f>
        <v>MEDIDA P16</v>
      </c>
      <c r="K19" s="46">
        <f>LARGE($G$3:$G$19,17)</f>
        <v>3.1875</v>
      </c>
    </row>
    <row r="22" spans="2:11" ht="27.6" customHeight="1" x14ac:dyDescent="0.3">
      <c r="C22" s="36" t="s">
        <v>73</v>
      </c>
      <c r="D22" s="36" t="s">
        <v>74</v>
      </c>
      <c r="E22" s="36" t="s">
        <v>75</v>
      </c>
      <c r="F22" s="36" t="s">
        <v>76</v>
      </c>
    </row>
    <row r="23" spans="2:11" ht="27.6" customHeight="1" x14ac:dyDescent="0.3">
      <c r="C23" s="43">
        <v>0.25</v>
      </c>
      <c r="D23" s="43">
        <v>0.25</v>
      </c>
      <c r="E23" s="43">
        <v>0.25</v>
      </c>
      <c r="F23" s="43">
        <v>0.25</v>
      </c>
      <c r="G23" s="44">
        <f>SUM(C23:F23)</f>
        <v>1</v>
      </c>
    </row>
  </sheetData>
  <mergeCells count="1">
    <mergeCell ref="J2:K2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Medidas</vt:lpstr>
      <vt:lpstr>Medidas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2019-09-09T12:02:31Z</dcterms:modified>
</cp:coreProperties>
</file>