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uerrero\Desktop\"/>
    </mc:Choice>
  </mc:AlternateContent>
  <xr:revisionPtr revIDLastSave="0" documentId="13_ncr:1_{3541818E-B337-4B3D-968D-D7660E0F5132}" xr6:coauthVersionLast="43" xr6:coauthVersionMax="44" xr10:uidLastSave="{00000000-0000-0000-0000-000000000000}"/>
  <bookViews>
    <workbookView xWindow="-120" yWindow="-120" windowWidth="29040" windowHeight="15840" xr2:uid="{CA620572-811B-4582-AE2C-58B05CA19326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9" i="1" l="1"/>
  <c r="Y10" i="1"/>
  <c r="Y8" i="1"/>
  <c r="BP5" i="1" l="1"/>
  <c r="CX5" i="1"/>
  <c r="CU5" i="1"/>
  <c r="CR5" i="1"/>
  <c r="CM5" i="1"/>
  <c r="CF5" i="1"/>
  <c r="CE5" i="1"/>
  <c r="CW5" i="1" s="1"/>
  <c r="CD5" i="1"/>
  <c r="CV5" i="1" s="1"/>
  <c r="CC5" i="1"/>
  <c r="CB5" i="1"/>
  <c r="CT5" i="1" s="1"/>
  <c r="CA5" i="1"/>
  <c r="CS5" i="1" s="1"/>
  <c r="BZ5" i="1"/>
  <c r="BY5" i="1"/>
  <c r="CQ5" i="1" s="1"/>
  <c r="BX5" i="1"/>
  <c r="CP5" i="1" s="1"/>
  <c r="BW5" i="1"/>
  <c r="CO5" i="1" s="1"/>
  <c r="BV5" i="1"/>
  <c r="CN5" i="1" s="1"/>
  <c r="BU5" i="1"/>
  <c r="BT5" i="1"/>
  <c r="CL5" i="1" s="1"/>
  <c r="BS5" i="1"/>
  <c r="CK5" i="1" s="1"/>
  <c r="BR5" i="1"/>
  <c r="CJ5" i="1" s="1"/>
  <c r="BQ5" i="1"/>
  <c r="CI5" i="1" s="1"/>
  <c r="DG5" i="1" l="1"/>
  <c r="DI5" i="1"/>
  <c r="DN5" i="1"/>
  <c r="DO5" i="1"/>
  <c r="DL5" i="1"/>
  <c r="DD5" i="1"/>
  <c r="DP5" i="1"/>
  <c r="DJ5" i="1"/>
  <c r="DF5" i="1"/>
  <c r="DA5" i="1"/>
  <c r="DH5" i="1"/>
  <c r="DK5" i="1"/>
  <c r="DC5" i="1"/>
  <c r="DB5" i="1"/>
  <c r="DE5" i="1"/>
  <c r="DM5" i="1"/>
  <c r="CH5" i="1"/>
  <c r="CZ5" i="1" s="1"/>
</calcChain>
</file>

<file path=xl/sharedStrings.xml><?xml version="1.0" encoding="utf-8"?>
<sst xmlns="http://schemas.openxmlformats.org/spreadsheetml/2006/main" count="140" uniqueCount="70">
  <si>
    <t>EXISTENCIAS</t>
  </si>
  <si>
    <t>#Rank Mob</t>
  </si>
  <si>
    <t>Prov</t>
  </si>
  <si>
    <t>Proveedor</t>
  </si>
  <si>
    <t>Linea</t>
  </si>
  <si>
    <t>Sub Linea</t>
  </si>
  <si>
    <t>TIPO</t>
  </si>
  <si>
    <t>ORIGEN</t>
  </si>
  <si>
    <t>Codigo</t>
  </si>
  <si>
    <t>Descripcion</t>
  </si>
  <si>
    <t>Estatus</t>
  </si>
  <si>
    <t>CONCEPTO</t>
  </si>
  <si>
    <t>Clasificación</t>
  </si>
  <si>
    <t>COSTO</t>
  </si>
  <si>
    <t>PRECIO</t>
  </si>
  <si>
    <t>GM</t>
  </si>
  <si>
    <t>Acum</t>
  </si>
  <si>
    <t>VTA 12M 17</t>
  </si>
  <si>
    <t>VTA 12M 18</t>
  </si>
  <si>
    <t>VTA U 12M 17</t>
  </si>
  <si>
    <t>VTA U 12M 18</t>
  </si>
  <si>
    <t>VTA 8M 18</t>
  </si>
  <si>
    <t>VTA 8M 19</t>
  </si>
  <si>
    <t>VTA U 8M 18</t>
  </si>
  <si>
    <t>VTA U 8M 19</t>
  </si>
  <si>
    <t>CARGA</t>
  </si>
  <si>
    <t>PO</t>
  </si>
  <si>
    <t>PED</t>
  </si>
  <si>
    <t>CTRL</t>
  </si>
  <si>
    <t>DISP</t>
  </si>
  <si>
    <t>TDA</t>
  </si>
  <si>
    <t>SAT</t>
  </si>
  <si>
    <t>MET</t>
  </si>
  <si>
    <t>ANG</t>
  </si>
  <si>
    <t>ALA</t>
  </si>
  <si>
    <t>PAS</t>
  </si>
  <si>
    <t>LOR</t>
  </si>
  <si>
    <t>MAN</t>
  </si>
  <si>
    <t>WTC</t>
  </si>
  <si>
    <t>ESM</t>
  </si>
  <si>
    <t>BOS</t>
  </si>
  <si>
    <t>CCS</t>
  </si>
  <si>
    <t>ART</t>
  </si>
  <si>
    <t>PRA</t>
  </si>
  <si>
    <t>ALT</t>
  </si>
  <si>
    <t>POL</t>
  </si>
  <si>
    <t>INT</t>
  </si>
  <si>
    <t>Total TDA F</t>
  </si>
  <si>
    <t>PA447</t>
  </si>
  <si>
    <t xml:space="preserve">SHANXI BEIGAO TRADE CO., LTD </t>
  </si>
  <si>
    <t>023</t>
  </si>
  <si>
    <t xml:space="preserve">234 </t>
  </si>
  <si>
    <t>A</t>
  </si>
  <si>
    <t>Imp</t>
  </si>
  <si>
    <t>MO24286</t>
  </si>
  <si>
    <t>234 Vaso HB OS</t>
  </si>
  <si>
    <t>Descontinuado</t>
  </si>
  <si>
    <t>ONE SHOT</t>
  </si>
  <si>
    <t>TEMPORADA</t>
  </si>
  <si>
    <t>VENTAS</t>
  </si>
  <si>
    <t>ASIGNACIÓN INVENTARIO</t>
  </si>
  <si>
    <t>EXISTENCIA ASIGNADA</t>
  </si>
  <si>
    <t>EXISTENCIA PROYECTADA</t>
  </si>
  <si>
    <t xml:space="preserve">Cual es la columna </t>
  </si>
  <si>
    <t>Cual es el valor maximo de la tienda que tiene mas</t>
  </si>
  <si>
    <t xml:space="preserve">Formula En una SOLA  que me de el valor o nombre </t>
  </si>
  <si>
    <t>ahora necesito algo que me diga como la distribuyo</t>
  </si>
  <si>
    <t xml:space="preserve">Un orden </t>
  </si>
  <si>
    <t>una prioridad</t>
  </si>
  <si>
    <t>un porcentaje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</si>
</sst>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_-* #,##0_-;\-* #,##0_-;_-* &quot;-&quot;??_-;_-@_-"/>
    <numFmt numFmtId="166" formatCode="#,##0_);[Red]\(#,##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theme="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sz val="9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8"/>
        <bgColor theme="8"/>
      </patternFill>
    </fill>
    <fill>
      <patternFill patternType="solid">
        <fgColor rgb="FFFF0000"/>
        <bgColor theme="8"/>
      </patternFill>
    </fill>
    <fill>
      <patternFill patternType="solid">
        <fgColor rgb="FFFFC000"/>
        <bgColor theme="8"/>
      </patternFill>
    </fill>
    <fill>
      <patternFill patternType="solid">
        <fgColor theme="0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theme="8" tint="-0.249977111117893"/>
      </top>
      <bottom/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164" fontId="0" fillId="0" borderId="0" xfId="3" applyNumberFormat="1" applyFont="1" applyAlignment="1">
      <alignment horizontal="center"/>
    </xf>
    <xf numFmtId="9" fontId="0" fillId="0" borderId="0" xfId="3" applyFont="1" applyAlignment="1">
      <alignment horizontal="center"/>
    </xf>
    <xf numFmtId="9" fontId="0" fillId="0" borderId="0" xfId="3" applyFont="1"/>
    <xf numFmtId="165" fontId="0" fillId="0" borderId="0" xfId="3" applyNumberFormat="1" applyFont="1"/>
    <xf numFmtId="165" fontId="0" fillId="0" borderId="0" xfId="3" applyNumberFormat="1" applyFont="1" applyAlignment="1">
      <alignment horizontal="center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4" fillId="3" borderId="4" xfId="0" applyFont="1" applyFill="1" applyBorder="1"/>
    <xf numFmtId="0" fontId="4" fillId="3" borderId="4" xfId="0" applyFont="1" applyFill="1" applyBorder="1" applyAlignment="1">
      <alignment horizontal="center"/>
    </xf>
    <xf numFmtId="165" fontId="4" fillId="3" borderId="4" xfId="0" applyNumberFormat="1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5" fillId="6" borderId="0" xfId="0" applyFont="1" applyFill="1" applyAlignment="1">
      <alignment horizontal="center"/>
    </xf>
    <xf numFmtId="0" fontId="0" fillId="0" borderId="5" xfId="0" applyBorder="1"/>
    <xf numFmtId="0" fontId="6" fillId="7" borderId="5" xfId="0" applyFont="1" applyFill="1" applyBorder="1"/>
    <xf numFmtId="0" fontId="6" fillId="0" borderId="5" xfId="0" applyFont="1" applyBorder="1"/>
    <xf numFmtId="164" fontId="0" fillId="0" borderId="5" xfId="2" applyNumberFormat="1" applyFont="1" applyBorder="1"/>
    <xf numFmtId="9" fontId="0" fillId="0" borderId="5" xfId="3" applyFont="1" applyBorder="1" applyAlignment="1">
      <alignment horizontal="center"/>
    </xf>
    <xf numFmtId="166" fontId="7" fillId="0" borderId="5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165" fontId="0" fillId="0" borderId="5" xfId="1" applyNumberFormat="1" applyFont="1" applyBorder="1"/>
    <xf numFmtId="165" fontId="0" fillId="0" borderId="5" xfId="1" applyNumberFormat="1" applyFont="1" applyBorder="1" applyAlignment="1">
      <alignment horizontal="center"/>
    </xf>
    <xf numFmtId="165" fontId="0" fillId="8" borderId="5" xfId="1" applyNumberFormat="1" applyFont="1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9" borderId="5" xfId="0" applyFill="1" applyBorder="1" applyAlignment="1">
      <alignment horizontal="center"/>
    </xf>
    <xf numFmtId="0" fontId="0" fillId="9" borderId="5" xfId="0" applyFill="1" applyBorder="1"/>
    <xf numFmtId="0" fontId="0" fillId="0" borderId="0" xfId="0" applyAlignment="1">
      <alignment horizontal="center"/>
    </xf>
    <xf numFmtId="165" fontId="0" fillId="0" borderId="0" xfId="0" applyNumberFormat="1"/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5">
    <dxf>
      <fill>
        <patternFill>
          <bgColor theme="8" tint="0.39994506668294322"/>
        </patternFill>
      </fill>
    </dxf>
    <dxf>
      <fill>
        <patternFill>
          <bgColor theme="8" tint="-0.24994659260841701"/>
        </patternFill>
      </fill>
    </dxf>
    <dxf>
      <font>
        <color rgb="FFFF000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7EC3D-DE57-4C2C-AE1F-D115BA6DEA45}">
  <dimension ref="A2:DP17"/>
  <sheetViews>
    <sheetView tabSelected="1" topLeftCell="F1" workbookViewId="0">
      <selection activeCell="I18" sqref="I18"/>
    </sheetView>
  </sheetViews>
  <sheetFormatPr baseColWidth="10" defaultRowHeight="15" x14ac:dyDescent="0.25"/>
  <cols>
    <col min="1" max="1" width="10.85546875" bestFit="1" customWidth="1"/>
    <col min="2" max="2" width="11.140625" bestFit="1" customWidth="1"/>
    <col min="3" max="3" width="29.5703125" bestFit="1" customWidth="1"/>
    <col min="4" max="4" width="5.7109375" bestFit="1" customWidth="1"/>
    <col min="5" max="5" width="9.42578125" bestFit="1" customWidth="1"/>
    <col min="6" max="6" width="5.140625" bestFit="1" customWidth="1"/>
    <col min="7" max="7" width="8" bestFit="1" customWidth="1"/>
    <col min="8" max="8" width="10.85546875"/>
    <col min="9" max="9" width="50.5703125" bestFit="1" customWidth="1"/>
    <col min="10" max="24" width="0" hidden="1" customWidth="1"/>
    <col min="25" max="25" width="10.85546875" customWidth="1"/>
    <col min="26" max="30" width="0" hidden="1" customWidth="1"/>
    <col min="31" max="64" width="4.5703125" customWidth="1"/>
    <col min="65" max="67" width="10.85546875"/>
    <col min="68" max="68" width="7.28515625" customWidth="1"/>
    <col min="69" max="84" width="3.5703125" customWidth="1"/>
    <col min="85" max="85" width="10.85546875"/>
    <col min="86" max="102" width="3.5703125" customWidth="1"/>
    <col min="103" max="103" width="10.85546875"/>
    <col min="104" max="120" width="3.5703125" customWidth="1"/>
  </cols>
  <sheetData>
    <row r="2" spans="1:120" ht="15.75" thickBot="1" x14ac:dyDescent="0.3"/>
    <row r="3" spans="1:120" ht="15.75" thickBot="1" x14ac:dyDescent="0.3">
      <c r="P3" s="1"/>
      <c r="R3" s="2"/>
      <c r="S3" s="3"/>
      <c r="T3" s="4"/>
      <c r="U3" s="4"/>
      <c r="V3" s="4"/>
      <c r="W3" s="5"/>
      <c r="X3" s="5"/>
      <c r="Y3" s="6"/>
      <c r="AB3" s="7" t="s">
        <v>0</v>
      </c>
      <c r="AC3" s="8"/>
      <c r="AD3" s="8"/>
      <c r="AE3" s="8" t="s">
        <v>0</v>
      </c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9"/>
      <c r="AV3" s="10" t="s">
        <v>59</v>
      </c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2"/>
      <c r="BQ3" s="33" t="s">
        <v>60</v>
      </c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H3" s="33" t="s">
        <v>61</v>
      </c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Z3" s="33" t="s">
        <v>62</v>
      </c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</row>
    <row r="4" spans="1:120" x14ac:dyDescent="0.25">
      <c r="A4" s="13" t="s">
        <v>1</v>
      </c>
      <c r="B4" s="13" t="s">
        <v>2</v>
      </c>
      <c r="C4" s="13" t="s">
        <v>3</v>
      </c>
      <c r="D4" s="13" t="s">
        <v>4</v>
      </c>
      <c r="E4" s="13" t="s">
        <v>5</v>
      </c>
      <c r="F4" s="13" t="s">
        <v>6</v>
      </c>
      <c r="G4" s="13" t="s">
        <v>7</v>
      </c>
      <c r="H4" s="13" t="s">
        <v>8</v>
      </c>
      <c r="I4" s="13" t="s">
        <v>9</v>
      </c>
      <c r="J4" s="13" t="s">
        <v>10</v>
      </c>
      <c r="K4" s="14" t="s">
        <v>11</v>
      </c>
      <c r="L4" s="14" t="s">
        <v>12</v>
      </c>
      <c r="M4" s="14" t="s">
        <v>13</v>
      </c>
      <c r="N4" s="14" t="s">
        <v>14</v>
      </c>
      <c r="O4" s="14" t="s">
        <v>15</v>
      </c>
      <c r="P4" s="14" t="s">
        <v>16</v>
      </c>
      <c r="Q4" s="14" t="s">
        <v>17</v>
      </c>
      <c r="R4" s="14" t="s">
        <v>18</v>
      </c>
      <c r="S4" s="14" t="s">
        <v>19</v>
      </c>
      <c r="T4" s="14" t="s">
        <v>20</v>
      </c>
      <c r="U4" s="14" t="s">
        <v>21</v>
      </c>
      <c r="V4" s="14" t="s">
        <v>22</v>
      </c>
      <c r="W4" s="15" t="s">
        <v>23</v>
      </c>
      <c r="X4" s="15" t="s">
        <v>24</v>
      </c>
      <c r="Y4" s="15" t="s">
        <v>25</v>
      </c>
      <c r="Z4" s="14" t="s">
        <v>26</v>
      </c>
      <c r="AA4" s="14" t="s">
        <v>27</v>
      </c>
      <c r="AB4" s="16" t="s">
        <v>28</v>
      </c>
      <c r="AC4" s="16" t="s">
        <v>29</v>
      </c>
      <c r="AD4" s="17" t="s">
        <v>30</v>
      </c>
      <c r="AE4" s="14" t="s">
        <v>31</v>
      </c>
      <c r="AF4" s="14" t="s">
        <v>32</v>
      </c>
      <c r="AG4" s="14" t="s">
        <v>33</v>
      </c>
      <c r="AH4" s="14" t="s">
        <v>27</v>
      </c>
      <c r="AI4" s="14" t="s">
        <v>34</v>
      </c>
      <c r="AJ4" s="14" t="s">
        <v>35</v>
      </c>
      <c r="AK4" s="14" t="s">
        <v>36</v>
      </c>
      <c r="AL4" s="14" t="s">
        <v>37</v>
      </c>
      <c r="AM4" s="14" t="s">
        <v>38</v>
      </c>
      <c r="AN4" s="14" t="s">
        <v>39</v>
      </c>
      <c r="AO4" s="14" t="s">
        <v>40</v>
      </c>
      <c r="AP4" s="14" t="s">
        <v>41</v>
      </c>
      <c r="AQ4" s="14" t="s">
        <v>42</v>
      </c>
      <c r="AR4" s="14" t="s">
        <v>43</v>
      </c>
      <c r="AS4" s="14" t="s">
        <v>44</v>
      </c>
      <c r="AT4" s="14" t="s">
        <v>45</v>
      </c>
      <c r="AU4" s="18" t="s">
        <v>46</v>
      </c>
      <c r="AV4" s="19" t="s">
        <v>31</v>
      </c>
      <c r="AW4" s="19" t="s">
        <v>32</v>
      </c>
      <c r="AX4" s="19" t="s">
        <v>33</v>
      </c>
      <c r="AY4" s="19" t="s">
        <v>27</v>
      </c>
      <c r="AZ4" s="19" t="s">
        <v>34</v>
      </c>
      <c r="BA4" s="19" t="s">
        <v>35</v>
      </c>
      <c r="BB4" s="19" t="s">
        <v>36</v>
      </c>
      <c r="BC4" s="19" t="s">
        <v>37</v>
      </c>
      <c r="BD4" s="19" t="s">
        <v>38</v>
      </c>
      <c r="BE4" s="19" t="s">
        <v>39</v>
      </c>
      <c r="BF4" s="19" t="s">
        <v>40</v>
      </c>
      <c r="BG4" s="19" t="s">
        <v>41</v>
      </c>
      <c r="BH4" s="19" t="s">
        <v>42</v>
      </c>
      <c r="BI4" s="19" t="s">
        <v>43</v>
      </c>
      <c r="BJ4" s="19" t="s">
        <v>44</v>
      </c>
      <c r="BK4" s="19" t="s">
        <v>45</v>
      </c>
      <c r="BL4" s="19" t="s">
        <v>46</v>
      </c>
      <c r="BM4" s="19" t="s">
        <v>47</v>
      </c>
      <c r="BN4" s="19"/>
      <c r="BO4" s="1">
        <v>1</v>
      </c>
      <c r="BP4" s="19" t="s">
        <v>31</v>
      </c>
      <c r="BQ4" s="19" t="s">
        <v>32</v>
      </c>
      <c r="BR4" s="19" t="s">
        <v>33</v>
      </c>
      <c r="BS4" s="19" t="s">
        <v>27</v>
      </c>
      <c r="BT4" s="19" t="s">
        <v>34</v>
      </c>
      <c r="BU4" s="19" t="s">
        <v>35</v>
      </c>
      <c r="BV4" s="19" t="s">
        <v>36</v>
      </c>
      <c r="BW4" s="19" t="s">
        <v>37</v>
      </c>
      <c r="BX4" s="19" t="s">
        <v>38</v>
      </c>
      <c r="BY4" s="19" t="s">
        <v>39</v>
      </c>
      <c r="BZ4" s="19" t="s">
        <v>40</v>
      </c>
      <c r="CA4" s="19" t="s">
        <v>41</v>
      </c>
      <c r="CB4" s="19" t="s">
        <v>42</v>
      </c>
      <c r="CC4" s="19" t="s">
        <v>43</v>
      </c>
      <c r="CD4" s="19" t="s">
        <v>44</v>
      </c>
      <c r="CE4" s="19" t="s">
        <v>45</v>
      </c>
      <c r="CF4" s="19" t="s">
        <v>46</v>
      </c>
      <c r="CH4" s="19" t="s">
        <v>31</v>
      </c>
      <c r="CI4" s="19" t="s">
        <v>32</v>
      </c>
      <c r="CJ4" s="19" t="s">
        <v>33</v>
      </c>
      <c r="CK4" s="19" t="s">
        <v>27</v>
      </c>
      <c r="CL4" s="19" t="s">
        <v>34</v>
      </c>
      <c r="CM4" s="19" t="s">
        <v>35</v>
      </c>
      <c r="CN4" s="19" t="s">
        <v>36</v>
      </c>
      <c r="CO4" s="19" t="s">
        <v>37</v>
      </c>
      <c r="CP4" s="19" t="s">
        <v>38</v>
      </c>
      <c r="CQ4" s="19" t="s">
        <v>39</v>
      </c>
      <c r="CR4" s="19" t="s">
        <v>40</v>
      </c>
      <c r="CS4" s="19" t="s">
        <v>41</v>
      </c>
      <c r="CT4" s="19" t="s">
        <v>42</v>
      </c>
      <c r="CU4" s="19" t="s">
        <v>43</v>
      </c>
      <c r="CV4" s="19" t="s">
        <v>44</v>
      </c>
      <c r="CW4" s="19" t="s">
        <v>45</v>
      </c>
      <c r="CX4" s="19" t="s">
        <v>46</v>
      </c>
      <c r="CZ4" s="19" t="s">
        <v>31</v>
      </c>
      <c r="DA4" s="19" t="s">
        <v>32</v>
      </c>
      <c r="DB4" s="19" t="s">
        <v>33</v>
      </c>
      <c r="DC4" s="19" t="s">
        <v>27</v>
      </c>
      <c r="DD4" s="19" t="s">
        <v>34</v>
      </c>
      <c r="DE4" s="19" t="s">
        <v>35</v>
      </c>
      <c r="DF4" s="19" t="s">
        <v>36</v>
      </c>
      <c r="DG4" s="19" t="s">
        <v>37</v>
      </c>
      <c r="DH4" s="19" t="s">
        <v>38</v>
      </c>
      <c r="DI4" s="19" t="s">
        <v>39</v>
      </c>
      <c r="DJ4" s="19" t="s">
        <v>40</v>
      </c>
      <c r="DK4" s="19" t="s">
        <v>41</v>
      </c>
      <c r="DL4" s="19" t="s">
        <v>42</v>
      </c>
      <c r="DM4" s="19" t="s">
        <v>43</v>
      </c>
      <c r="DN4" s="19" t="s">
        <v>44</v>
      </c>
      <c r="DO4" s="19" t="s">
        <v>45</v>
      </c>
      <c r="DP4" s="19" t="s">
        <v>46</v>
      </c>
    </row>
    <row r="5" spans="1:120" x14ac:dyDescent="0.25">
      <c r="A5" s="20">
        <v>300</v>
      </c>
      <c r="B5" s="21" t="s">
        <v>48</v>
      </c>
      <c r="C5" s="21" t="s">
        <v>49</v>
      </c>
      <c r="D5" s="22" t="s">
        <v>50</v>
      </c>
      <c r="E5" s="22" t="s">
        <v>51</v>
      </c>
      <c r="F5" s="20" t="s">
        <v>52</v>
      </c>
      <c r="G5" s="20" t="s">
        <v>53</v>
      </c>
      <c r="H5" s="22" t="s">
        <v>54</v>
      </c>
      <c r="I5" s="22" t="s">
        <v>55</v>
      </c>
      <c r="J5" s="20" t="s">
        <v>56</v>
      </c>
      <c r="K5" s="20" t="s">
        <v>57</v>
      </c>
      <c r="L5" s="20" t="s">
        <v>58</v>
      </c>
      <c r="M5" s="23">
        <v>14.51</v>
      </c>
      <c r="N5" s="23">
        <v>59</v>
      </c>
      <c r="O5" s="24">
        <v>0.71471864406779673</v>
      </c>
      <c r="P5" s="25">
        <v>0</v>
      </c>
      <c r="Q5" s="23">
        <v>0</v>
      </c>
      <c r="R5" s="23">
        <v>205034.98876500002</v>
      </c>
      <c r="S5" s="26">
        <v>0</v>
      </c>
      <c r="T5" s="26">
        <v>5295</v>
      </c>
      <c r="U5" s="23">
        <v>0</v>
      </c>
      <c r="V5" s="23">
        <v>121990.22125899998</v>
      </c>
      <c r="W5" s="27">
        <v>0</v>
      </c>
      <c r="X5" s="27">
        <v>3088</v>
      </c>
      <c r="Y5" s="28">
        <v>42</v>
      </c>
      <c r="Z5" s="26">
        <v>0</v>
      </c>
      <c r="AA5" s="29">
        <v>0</v>
      </c>
      <c r="AB5" s="30">
        <v>0</v>
      </c>
      <c r="AC5" s="31">
        <v>0</v>
      </c>
      <c r="AD5" s="26">
        <v>150</v>
      </c>
      <c r="AE5" s="26">
        <v>0</v>
      </c>
      <c r="AF5" s="26">
        <v>17</v>
      </c>
      <c r="AG5" s="26">
        <v>64</v>
      </c>
      <c r="AH5" s="26">
        <v>0</v>
      </c>
      <c r="AI5" s="26">
        <v>24</v>
      </c>
      <c r="AJ5" s="26">
        <v>0</v>
      </c>
      <c r="AK5" s="26">
        <v>21</v>
      </c>
      <c r="AL5" s="26">
        <v>4</v>
      </c>
      <c r="AM5" s="26">
        <v>13</v>
      </c>
      <c r="AN5" s="26">
        <v>4</v>
      </c>
      <c r="AO5" s="26">
        <v>0</v>
      </c>
      <c r="AP5" s="26">
        <v>0</v>
      </c>
      <c r="AQ5" s="26">
        <v>0</v>
      </c>
      <c r="AR5" s="26">
        <v>0</v>
      </c>
      <c r="AS5" s="26">
        <v>0</v>
      </c>
      <c r="AT5" s="26">
        <v>6</v>
      </c>
      <c r="AU5" s="26">
        <v>-3</v>
      </c>
      <c r="AV5" s="26">
        <v>225</v>
      </c>
      <c r="AW5" s="26">
        <v>116</v>
      </c>
      <c r="AX5" s="26">
        <v>96</v>
      </c>
      <c r="AY5" s="26">
        <v>142</v>
      </c>
      <c r="AZ5" s="26">
        <v>71</v>
      </c>
      <c r="BA5" s="26">
        <v>248</v>
      </c>
      <c r="BB5" s="26">
        <v>103</v>
      </c>
      <c r="BC5" s="26">
        <v>84</v>
      </c>
      <c r="BD5" s="26">
        <v>125</v>
      </c>
      <c r="BE5" s="26">
        <v>144</v>
      </c>
      <c r="BF5" s="26">
        <v>245</v>
      </c>
      <c r="BG5" s="26">
        <v>147</v>
      </c>
      <c r="BH5" s="26">
        <v>122</v>
      </c>
      <c r="BI5" s="26">
        <v>333</v>
      </c>
      <c r="BJ5" s="26">
        <v>241</v>
      </c>
      <c r="BK5" s="26">
        <v>232</v>
      </c>
      <c r="BL5" s="26">
        <v>313</v>
      </c>
      <c r="BM5" s="32">
        <v>2987</v>
      </c>
      <c r="BN5" s="32"/>
      <c r="BO5" s="26">
        <v>2</v>
      </c>
      <c r="BP5" s="20" t="str">
        <f>+IF(AND(AE5&gt;0,$AB5=0,$Z5=0),INDEX($AV$4:$BL5,1,MATCH(MAX($AV5:$BL5),$AV5:$BL5,0)),"")</f>
        <v/>
      </c>
      <c r="BQ5" s="20" t="str">
        <f>+IF(AND(AF5&gt;0,$AB5=0,$Z5=0),INDEX($AV$4:$BL5,1,MATCH(MAX($AV5:$BL5),$AV5:$BL5,0)),"")</f>
        <v>PRA</v>
      </c>
      <c r="BR5" s="20" t="str">
        <f>+IF(AND(AG5&gt;0,$AB5=0,$Z5=0),INDEX($AV$4:$BL5,1,MATCH(MAX($AV5:$BL5),$AV5:$BL5,0)),"")</f>
        <v>PRA</v>
      </c>
      <c r="BS5" s="20" t="str">
        <f>+IF(AND(AH5&gt;0,$AB5=0,$Z5=0),INDEX($AV$4:$BL5,1,MATCH(MAX($AV5:$BL5),$AV5:$BL5,0)),"")</f>
        <v/>
      </c>
      <c r="BT5" s="20" t="str">
        <f>+IF(AND(AI5&gt;0,$AB5=0,$Z5=0),INDEX($AV$4:$BL5,1,MATCH(MAX($AV5:$BL5),$AV5:$BL5,0)),"")</f>
        <v>PRA</v>
      </c>
      <c r="BU5" s="20" t="str">
        <f>+IF(AND(AJ5&gt;0,$AB5=0,$Z5=0),INDEX($AV$4:$BL5,1,MATCH(MAX($AV5:$BL5),$AV5:$BL5,0)),"")</f>
        <v/>
      </c>
      <c r="BV5" s="20" t="str">
        <f>+IF(AND(AK5&gt;0,$AB5=0,$Z5=0),INDEX($AV$4:$BL5,1,MATCH(MAX($AV5:$BL5),$AV5:$BL5,0)),"")</f>
        <v>PRA</v>
      </c>
      <c r="BW5" s="20" t="str">
        <f>+IF(AND(AL5&gt;0,$AB5=0,$Z5=0),INDEX($AV$4:$BL5,1,MATCH(MAX($AV5:$BL5),$AV5:$BL5,0)),"")</f>
        <v>PRA</v>
      </c>
      <c r="BX5" s="20" t="str">
        <f>+IF(AND(AM5&gt;0,$AB5=0,$Z5=0),INDEX($AV$4:$BL5,1,MATCH(MAX($AV5:$BL5),$AV5:$BL5,0)),"")</f>
        <v>PRA</v>
      </c>
      <c r="BY5" s="20" t="str">
        <f>+IF(AND(AN5&gt;0,$AB5=0,$Z5=0),INDEX($AV$4:$BL5,1,MATCH(MAX($AV5:$BL5),$AV5:$BL5,0)),"")</f>
        <v>PRA</v>
      </c>
      <c r="BZ5" s="20" t="str">
        <f>+IF(AND(AO5&gt;0,$AB5=0,$Z5=0),INDEX($AV$4:$BL5,1,MATCH(MAX($AV5:$BL5),$AV5:$BL5,0)),"")</f>
        <v/>
      </c>
      <c r="CA5" s="20" t="str">
        <f>+IF(AND(AP5&gt;0,$AB5=0,$Z5=0),INDEX($AV$4:$BL5,1,MATCH(MAX($AV5:$BL5),$AV5:$BL5,0)),"")</f>
        <v/>
      </c>
      <c r="CB5" s="20" t="str">
        <f>+IF(AND(AQ5&gt;0,$AB5=0,$Z5=0),INDEX($AV$4:$BL5,1,MATCH(MAX($AV5:$BL5),$AV5:$BL5,0)),"")</f>
        <v/>
      </c>
      <c r="CC5" s="20" t="str">
        <f>+IF(AND(AR5&gt;0,$AB5=0,$Z5=0),INDEX($AV$4:$BL5,1,MATCH(MAX($AV5:$BL5),$AV5:$BL5,0)),"")</f>
        <v/>
      </c>
      <c r="CD5" s="20" t="str">
        <f>+IF(AND(AS5&gt;0,$AB5=0,$Z5=0),INDEX($AV$4:$BL5,1,MATCH(MAX($AV5:$BL5),$AV5:$BL5,0)),"")</f>
        <v/>
      </c>
      <c r="CE5" s="20" t="str">
        <f>+IF(AND(AT5&gt;0,$AB5=0,$Z5=0),INDEX($AV$4:$BL5,1,MATCH(MAX($AV5:$BL5),$AV5:$BL5,0)),"")</f>
        <v>PRA</v>
      </c>
      <c r="CF5" s="20" t="str">
        <f>+IF(AND(AU5&gt;0,$AB5=0,$Z5=0),INDEX($AV$4:$BL5,1,MATCH(MAX($AV5:$BL5),$AV5:$BL5,0)),"")</f>
        <v/>
      </c>
      <c r="CG5" s="20"/>
      <c r="CH5" s="20" t="str">
        <f t="shared" ref="CH5:CX5" si="0">+IF(BP5="","",AE5)</f>
        <v/>
      </c>
      <c r="CI5" s="20">
        <f t="shared" si="0"/>
        <v>17</v>
      </c>
      <c r="CJ5" s="20">
        <f t="shared" si="0"/>
        <v>64</v>
      </c>
      <c r="CK5" s="20" t="str">
        <f t="shared" si="0"/>
        <v/>
      </c>
      <c r="CL5" s="20">
        <f t="shared" si="0"/>
        <v>24</v>
      </c>
      <c r="CM5" s="20" t="str">
        <f t="shared" si="0"/>
        <v/>
      </c>
      <c r="CN5" s="20">
        <f t="shared" si="0"/>
        <v>21</v>
      </c>
      <c r="CO5" s="20">
        <f t="shared" si="0"/>
        <v>4</v>
      </c>
      <c r="CP5" s="20">
        <f t="shared" si="0"/>
        <v>13</v>
      </c>
      <c r="CQ5" s="20">
        <f t="shared" si="0"/>
        <v>4</v>
      </c>
      <c r="CR5" s="20" t="str">
        <f t="shared" si="0"/>
        <v/>
      </c>
      <c r="CS5" s="20" t="str">
        <f t="shared" si="0"/>
        <v/>
      </c>
      <c r="CT5" s="20" t="str">
        <f t="shared" si="0"/>
        <v/>
      </c>
      <c r="CU5" s="20" t="str">
        <f t="shared" si="0"/>
        <v/>
      </c>
      <c r="CV5" s="20" t="str">
        <f t="shared" si="0"/>
        <v/>
      </c>
      <c r="CW5" s="20">
        <f t="shared" si="0"/>
        <v>6</v>
      </c>
      <c r="CX5" s="20" t="str">
        <f t="shared" si="0"/>
        <v/>
      </c>
      <c r="CY5" s="20"/>
      <c r="CZ5" s="20">
        <f t="shared" ref="CZ5:DP5" si="1">+IF(CH5="",AE5+SUMIF($BP5:$CF5,CZ$4,$CH5:$CX5),AE5-AE5+SUMIF($BP5:$CF5,CZ$4,$CH5:$CX5))</f>
        <v>0</v>
      </c>
      <c r="DA5" s="20">
        <f t="shared" si="1"/>
        <v>0</v>
      </c>
      <c r="DB5" s="20">
        <f t="shared" si="1"/>
        <v>0</v>
      </c>
      <c r="DC5" s="20">
        <f t="shared" si="1"/>
        <v>0</v>
      </c>
      <c r="DD5" s="20">
        <f t="shared" si="1"/>
        <v>0</v>
      </c>
      <c r="DE5" s="20">
        <f t="shared" si="1"/>
        <v>0</v>
      </c>
      <c r="DF5" s="20">
        <f t="shared" si="1"/>
        <v>0</v>
      </c>
      <c r="DG5" s="20">
        <f t="shared" si="1"/>
        <v>0</v>
      </c>
      <c r="DH5" s="20">
        <f t="shared" si="1"/>
        <v>0</v>
      </c>
      <c r="DI5" s="20">
        <f t="shared" si="1"/>
        <v>0</v>
      </c>
      <c r="DJ5" s="20">
        <f t="shared" si="1"/>
        <v>0</v>
      </c>
      <c r="DK5" s="20">
        <f t="shared" si="1"/>
        <v>0</v>
      </c>
      <c r="DL5" s="20">
        <f t="shared" si="1"/>
        <v>0</v>
      </c>
      <c r="DM5" s="20">
        <f t="shared" si="1"/>
        <v>153</v>
      </c>
      <c r="DN5" s="20">
        <f t="shared" si="1"/>
        <v>0</v>
      </c>
      <c r="DO5" s="20">
        <f t="shared" si="1"/>
        <v>0</v>
      </c>
      <c r="DP5" s="20">
        <f t="shared" si="1"/>
        <v>-3</v>
      </c>
    </row>
    <row r="8" spans="1:120" x14ac:dyDescent="0.25">
      <c r="I8" t="s">
        <v>64</v>
      </c>
      <c r="Y8" s="34">
        <f>MAX(AE5:AU5)</f>
        <v>64</v>
      </c>
    </row>
    <row r="9" spans="1:120" ht="15.75" thickBot="1" x14ac:dyDescent="0.3">
      <c r="I9" t="s">
        <v>63</v>
      </c>
      <c r="Y9" s="34">
        <f>MATCH(MAX(AE5:AU5),AE5:AU5,0)</f>
        <v>3</v>
      </c>
    </row>
    <row r="10" spans="1:120" x14ac:dyDescent="0.25">
      <c r="I10" t="s">
        <v>65</v>
      </c>
      <c r="Y10" s="14" t="str">
        <f>INDEX(AE4:AU5,1,MATCH(MAX(AE5:AU5),AE5:AU5,0))</f>
        <v>ANG</v>
      </c>
    </row>
    <row r="14" spans="1:120" x14ac:dyDescent="0.25">
      <c r="I14" t="s">
        <v>66</v>
      </c>
    </row>
    <row r="15" spans="1:120" x14ac:dyDescent="0.25">
      <c r="I15" t="s">
        <v>67</v>
      </c>
    </row>
    <row r="16" spans="1:120" x14ac:dyDescent="0.25">
      <c r="I16" t="s">
        <v>68</v>
      </c>
    </row>
    <row r="17" spans="9:9" x14ac:dyDescent="0.25">
      <c r="I17" t="s">
        <v>69</v>
      </c>
    </row>
  </sheetData>
  <mergeCells count="3">
    <mergeCell ref="BQ3:CF3"/>
    <mergeCell ref="CH3:CX3"/>
    <mergeCell ref="CZ3:DP3"/>
  </mergeCells>
  <conditionalFormatting sqref="P5">
    <cfRule type="cellIs" dxfId="4" priority="2" operator="equal">
      <formula>80</formula>
    </cfRule>
    <cfRule type="cellIs" dxfId="3" priority="3" operator="equal">
      <formula>60</formula>
    </cfRule>
  </conditionalFormatting>
  <conditionalFormatting sqref="AA5">
    <cfRule type="cellIs" dxfId="2" priority="1" operator="lessThan">
      <formula>0</formula>
    </cfRule>
  </conditionalFormatting>
  <conditionalFormatting sqref="AE5:AU5">
    <cfRule type="expression" dxfId="1" priority="4">
      <formula>AND($F5="M",#REF!&lt;=100,AE5&lt;=0)</formula>
    </cfRule>
    <cfRule type="expression" dxfId="0" priority="5">
      <formula>AND($F5="M",$P5=60,AE5&lt;=0)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SADAITH</dc:creator>
  <cp:lastModifiedBy>Andres Guerrero</cp:lastModifiedBy>
  <dcterms:created xsi:type="dcterms:W3CDTF">2019-09-11T14:35:37Z</dcterms:created>
  <dcterms:modified xsi:type="dcterms:W3CDTF">2019-09-12T17:07:22Z</dcterms:modified>
</cp:coreProperties>
</file>