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lgsz\Downloads\"/>
    </mc:Choice>
  </mc:AlternateContent>
  <xr:revisionPtr revIDLastSave="0" documentId="13_ncr:1_{A5810FCA-59E0-43A6-BD45-8F5FABFC15DC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59" i="1" l="1"/>
  <c r="L42" i="1"/>
  <c r="L43" i="1"/>
  <c r="K44" i="1"/>
  <c r="K43" i="1"/>
  <c r="K42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H72" i="1" l="1"/>
  <c r="F72" i="1"/>
  <c r="F73" i="1" s="1"/>
  <c r="J72" i="1"/>
  <c r="B73" i="1" l="1"/>
  <c r="B12" i="1" l="1"/>
  <c r="C12" i="1" s="1"/>
  <c r="G12" i="1"/>
  <c r="H12" i="1" s="1"/>
  <c r="B13" i="1"/>
  <c r="C13" i="1" s="1"/>
  <c r="G13" i="1"/>
  <c r="H13" i="1" s="1"/>
  <c r="B14" i="1"/>
  <c r="C14" i="1" s="1"/>
  <c r="G14" i="1"/>
  <c r="H14" i="1" s="1"/>
  <c r="B15" i="1"/>
  <c r="C15" i="1" s="1"/>
  <c r="G15" i="1"/>
  <c r="H15" i="1" s="1"/>
  <c r="B16" i="1"/>
  <c r="C16" i="1" s="1"/>
  <c r="G16" i="1"/>
  <c r="H16" i="1" s="1"/>
  <c r="B17" i="1"/>
  <c r="C17" i="1" s="1"/>
  <c r="G17" i="1"/>
  <c r="H17" i="1" s="1"/>
  <c r="B18" i="1"/>
  <c r="C18" i="1" s="1"/>
  <c r="G18" i="1"/>
  <c r="H18" i="1" s="1"/>
  <c r="B19" i="1"/>
  <c r="C19" i="1" s="1"/>
  <c r="G19" i="1"/>
  <c r="H19" i="1" s="1"/>
  <c r="B20" i="1"/>
  <c r="C20" i="1" s="1"/>
  <c r="G20" i="1"/>
  <c r="H20" i="1" s="1"/>
  <c r="B21" i="1"/>
  <c r="C21" i="1" s="1"/>
  <c r="G21" i="1"/>
  <c r="H21" i="1" s="1"/>
  <c r="B22" i="1"/>
  <c r="C22" i="1" s="1"/>
  <c r="G22" i="1"/>
  <c r="H22" i="1" s="1"/>
  <c r="B23" i="1"/>
  <c r="C23" i="1" s="1"/>
  <c r="G23" i="1"/>
  <c r="H23" i="1" s="1"/>
  <c r="B24" i="1"/>
  <c r="C24" i="1" s="1"/>
  <c r="G24" i="1"/>
  <c r="H24" i="1" s="1"/>
  <c r="B25" i="1"/>
  <c r="C25" i="1" s="1"/>
  <c r="G25" i="1"/>
  <c r="H25" i="1" s="1"/>
  <c r="B26" i="1"/>
  <c r="C26" i="1" s="1"/>
  <c r="G26" i="1"/>
  <c r="H26" i="1" s="1"/>
  <c r="B27" i="1"/>
  <c r="C27" i="1" s="1"/>
  <c r="G27" i="1"/>
  <c r="H27" i="1" s="1"/>
  <c r="B28" i="1"/>
  <c r="C28" i="1" s="1"/>
  <c r="G28" i="1"/>
  <c r="H28" i="1" s="1"/>
  <c r="B29" i="1"/>
  <c r="C29" i="1" s="1"/>
  <c r="G29" i="1"/>
  <c r="H29" i="1" s="1"/>
  <c r="B30" i="1"/>
  <c r="C30" i="1" s="1"/>
  <c r="G30" i="1"/>
  <c r="H30" i="1" s="1"/>
  <c r="B31" i="1"/>
  <c r="C31" i="1" s="1"/>
  <c r="G31" i="1"/>
  <c r="H31" i="1" s="1"/>
  <c r="B32" i="1"/>
  <c r="C32" i="1" s="1"/>
  <c r="G32" i="1"/>
  <c r="H32" i="1" s="1"/>
  <c r="B5" i="1" l="1"/>
  <c r="C5" i="1" s="1"/>
  <c r="G5" i="1"/>
  <c r="H5" i="1" s="1"/>
  <c r="B6" i="1"/>
  <c r="C6" i="1" s="1"/>
  <c r="G6" i="1"/>
  <c r="H6" i="1" s="1"/>
  <c r="B7" i="1"/>
  <c r="C7" i="1" s="1"/>
  <c r="G7" i="1"/>
  <c r="H7" i="1" s="1"/>
  <c r="B8" i="1"/>
  <c r="C8" i="1" s="1"/>
  <c r="G8" i="1"/>
  <c r="H8" i="1" s="1"/>
  <c r="B9" i="1"/>
  <c r="C9" i="1" s="1"/>
  <c r="G9" i="1"/>
  <c r="H9" i="1" s="1"/>
  <c r="B10" i="1"/>
  <c r="C10" i="1" s="1"/>
  <c r="G10" i="1"/>
  <c r="H10" i="1" s="1"/>
  <c r="B11" i="1"/>
  <c r="C11" i="1" s="1"/>
  <c r="G11" i="1"/>
  <c r="H11" i="1" s="1"/>
  <c r="G4" i="1"/>
  <c r="H4" i="1" s="1"/>
  <c r="G3" i="1"/>
  <c r="H3" i="1" s="1"/>
  <c r="B4" i="1"/>
  <c r="C4" i="1" s="1"/>
  <c r="B3" i="1"/>
  <c r="C3" i="1" s="1"/>
  <c r="D30" i="1" l="1"/>
  <c r="D28" i="1"/>
  <c r="D32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9" i="1"/>
  <c r="D31" i="1"/>
  <c r="D5" i="1"/>
  <c r="D11" i="1"/>
  <c r="D10" i="1"/>
  <c r="D9" i="1"/>
  <c r="D8" i="1"/>
  <c r="D7" i="1"/>
  <c r="D6" i="1"/>
  <c r="D3" i="1"/>
  <c r="D4" i="1"/>
  <c r="E3" i="1" l="1"/>
  <c r="I3" i="1" s="1"/>
  <c r="F3" i="1" l="1"/>
  <c r="E4" i="1"/>
  <c r="F4" i="1" l="1"/>
  <c r="I4" i="1"/>
  <c r="E5" i="1" s="1"/>
  <c r="F5" i="1" l="1"/>
  <c r="I5" i="1"/>
  <c r="E6" i="1" s="1"/>
  <c r="F6" i="1" l="1"/>
  <c r="I6" i="1"/>
  <c r="E7" i="1" s="1"/>
  <c r="F7" i="1" l="1"/>
  <c r="I7" i="1"/>
  <c r="E8" i="1" s="1"/>
  <c r="F8" i="1" l="1"/>
  <c r="I8" i="1"/>
  <c r="E9" i="1" s="1"/>
  <c r="F9" i="1" l="1"/>
  <c r="I9" i="1"/>
  <c r="E10" i="1" s="1"/>
  <c r="F10" i="1" l="1"/>
  <c r="I10" i="1"/>
  <c r="E11" i="1" s="1"/>
  <c r="F11" i="1" l="1"/>
  <c r="I11" i="1"/>
  <c r="E12" i="1" s="1"/>
  <c r="F12" i="1" l="1"/>
  <c r="I12" i="1"/>
  <c r="E13" i="1" s="1"/>
  <c r="F13" i="1" l="1"/>
  <c r="I13" i="1"/>
  <c r="E14" i="1" s="1"/>
  <c r="F14" i="1" l="1"/>
  <c r="I14" i="1"/>
  <c r="E15" i="1" s="1"/>
  <c r="F15" i="1" l="1"/>
  <c r="I15" i="1"/>
  <c r="E16" i="1" s="1"/>
  <c r="F16" i="1" l="1"/>
  <c r="I16" i="1"/>
  <c r="E17" i="1" s="1"/>
  <c r="F17" i="1" l="1"/>
  <c r="I17" i="1"/>
  <c r="E18" i="1" s="1"/>
  <c r="F18" i="1" l="1"/>
  <c r="I18" i="1"/>
  <c r="E19" i="1" s="1"/>
  <c r="F19" i="1" l="1"/>
  <c r="I19" i="1"/>
  <c r="E20" i="1" s="1"/>
  <c r="F20" i="1" l="1"/>
  <c r="I20" i="1"/>
  <c r="E21" i="1" s="1"/>
  <c r="F21" i="1" l="1"/>
  <c r="I21" i="1"/>
  <c r="E22" i="1" s="1"/>
  <c r="F22" i="1" l="1"/>
  <c r="I22" i="1"/>
  <c r="E23" i="1" s="1"/>
  <c r="F23" i="1" l="1"/>
  <c r="I23" i="1"/>
  <c r="E24" i="1" s="1"/>
  <c r="F24" i="1" l="1"/>
  <c r="I24" i="1"/>
  <c r="E25" i="1" s="1"/>
  <c r="F25" i="1" l="1"/>
  <c r="I25" i="1"/>
  <c r="E26" i="1" s="1"/>
  <c r="F26" i="1" l="1"/>
  <c r="I26" i="1"/>
  <c r="E27" i="1" s="1"/>
  <c r="F27" i="1" l="1"/>
  <c r="I27" i="1"/>
  <c r="E28" i="1" s="1"/>
  <c r="F28" i="1" l="1"/>
  <c r="I28" i="1"/>
  <c r="E29" i="1" s="1"/>
  <c r="F29" i="1" l="1"/>
  <c r="I29" i="1"/>
  <c r="E30" i="1" s="1"/>
  <c r="F30" i="1" l="1"/>
  <c r="I30" i="1"/>
  <c r="E31" i="1" s="1"/>
  <c r="F31" i="1" l="1"/>
  <c r="I31" i="1"/>
  <c r="E32" i="1" s="1"/>
  <c r="F32" i="1" l="1"/>
  <c r="I32" i="1"/>
</calcChain>
</file>

<file path=xl/sharedStrings.xml><?xml version="1.0" encoding="utf-8"?>
<sst xmlns="http://schemas.openxmlformats.org/spreadsheetml/2006/main" count="39" uniqueCount="22">
  <si>
    <t>Tiempo e/ arribos</t>
  </si>
  <si>
    <t>Hora de ingreso en la cola</t>
  </si>
  <si>
    <t>Hora de ingreso al servicio</t>
  </si>
  <si>
    <t>Tiempo en cola</t>
  </si>
  <si>
    <t>Tiempo de servicio</t>
  </si>
  <si>
    <t>Hora de salida del servicio</t>
  </si>
  <si>
    <t>n</t>
  </si>
  <si>
    <t>Aleatorio R</t>
  </si>
  <si>
    <t>Aleatorio()</t>
  </si>
  <si>
    <t>Tiempo acumulado de ingresos</t>
  </si>
  <si>
    <t>(1/3)*LN(1/R)</t>
  </si>
  <si>
    <t>Dependerá de si terminó de ser atendido el anterior</t>
  </si>
  <si>
    <t>H. ingreso al serv - H. ing cola</t>
  </si>
  <si>
    <t>Aleatorio x</t>
  </si>
  <si>
    <t>x</t>
  </si>
  <si>
    <t>(0.25)*LN(1/X)</t>
  </si>
  <si>
    <t>H. ing serv + tiempo de serv.</t>
  </si>
  <si>
    <t>f</t>
  </si>
  <si>
    <t>k</t>
  </si>
  <si>
    <t>Longitud promedio de cola</t>
  </si>
  <si>
    <t>Long cola</t>
  </si>
  <si>
    <t>Longitud cola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</si>
</sst>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Bahnschrift SemiCondensed"/>
      <family val="2"/>
    </font>
    <font>
      <sz val="9"/>
      <color theme="1"/>
      <name val="Calibri"/>
      <family val="2"/>
      <scheme val="minor"/>
    </font>
    <font>
      <sz val="8"/>
      <color rgb="FF000000"/>
      <name val="Bahnschrift SemiCondensed"/>
      <family val="2"/>
    </font>
    <font>
      <sz val="12"/>
      <color rgb="FF000000"/>
      <name val="Bahnschrift SemiCondensed"/>
      <family val="2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7CAAC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/>
    <xf numFmtId="0" fontId="1" fillId="3" borderId="1" xfId="0" applyFont="1" applyFill="1" applyBorder="1"/>
    <xf numFmtId="0" fontId="1" fillId="0" borderId="1" xfId="0" applyFont="1" applyBorder="1"/>
    <xf numFmtId="0" fontId="2" fillId="0" borderId="0" xfId="0" applyFont="1"/>
    <xf numFmtId="164" fontId="0" fillId="0" borderId="0" xfId="0" applyNumberFormat="1"/>
    <xf numFmtId="0" fontId="3" fillId="4" borderId="2" xfId="0" applyFont="1" applyFill="1" applyBorder="1" applyAlignment="1">
      <alignment vertical="center"/>
    </xf>
    <xf numFmtId="0" fontId="3" fillId="4" borderId="3" xfId="0" applyFont="1" applyFill="1" applyBorder="1" applyAlignment="1">
      <alignment vertical="center"/>
    </xf>
    <xf numFmtId="0" fontId="3" fillId="5" borderId="4" xfId="0" applyFont="1" applyFill="1" applyBorder="1" applyAlignment="1">
      <alignment vertical="center"/>
    </xf>
    <xf numFmtId="0" fontId="3" fillId="5" borderId="5" xfId="0" applyFont="1" applyFill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165" fontId="3" fillId="0" borderId="5" xfId="0" applyNumberFormat="1" applyFont="1" applyBorder="1" applyAlignment="1">
      <alignment horizontal="righ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0" fillId="0" borderId="0" xfId="0" applyNumberFormat="1"/>
    <xf numFmtId="165" fontId="2" fillId="0" borderId="0" xfId="0" applyNumberFormat="1" applyFont="1"/>
    <xf numFmtId="0" fontId="1" fillId="2" borderId="7" xfId="0" applyFont="1" applyFill="1" applyBorder="1"/>
    <xf numFmtId="0" fontId="4" fillId="4" borderId="3" xfId="0" applyFont="1" applyFill="1" applyBorder="1" applyAlignment="1">
      <alignment vertical="center"/>
    </xf>
    <xf numFmtId="0" fontId="4" fillId="4" borderId="6" xfId="0" applyFont="1" applyFill="1" applyBorder="1" applyAlignment="1">
      <alignment vertical="center"/>
    </xf>
    <xf numFmtId="0" fontId="4" fillId="5" borderId="5" xfId="0" applyFont="1" applyFill="1" applyBorder="1" applyAlignment="1">
      <alignment vertical="center"/>
    </xf>
    <xf numFmtId="0" fontId="5" fillId="0" borderId="0" xfId="0" applyFont="1"/>
    <xf numFmtId="165" fontId="4" fillId="0" borderId="5" xfId="0" applyNumberFormat="1" applyFont="1" applyBorder="1" applyAlignment="1">
      <alignment horizontal="right" vertical="center"/>
    </xf>
    <xf numFmtId="165" fontId="4" fillId="0" borderId="6" xfId="0" applyNumberFormat="1" applyFont="1" applyFill="1" applyBorder="1" applyAlignment="1">
      <alignment horizontal="right" vertical="center"/>
    </xf>
    <xf numFmtId="165" fontId="4" fillId="0" borderId="0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3"/>
  <sheetViews>
    <sheetView tabSelected="1" topLeftCell="D41" zoomScale="81" zoomScaleNormal="100" workbookViewId="0">
      <selection activeCell="G51" sqref="G51"/>
    </sheetView>
  </sheetViews>
  <sheetFormatPr baseColWidth="10" defaultRowHeight="15" x14ac:dyDescent="0.25"/>
  <cols>
    <col min="1" max="1" width="22.85546875" bestFit="1" customWidth="1"/>
    <col min="2" max="2" width="17.85546875" bestFit="1" customWidth="1"/>
    <col min="3" max="3" width="21.85546875" bestFit="1" customWidth="1"/>
    <col min="4" max="4" width="23.5703125" bestFit="1" customWidth="1"/>
    <col min="5" max="5" width="38.5703125" bestFit="1" customWidth="1"/>
    <col min="6" max="6" width="24.140625" bestFit="1" customWidth="1"/>
    <col min="7" max="7" width="18.5703125" customWidth="1"/>
    <col min="8" max="8" width="22.42578125" bestFit="1" customWidth="1"/>
    <col min="9" max="9" width="21.28515625" bestFit="1" customWidth="1"/>
  </cols>
  <sheetData>
    <row r="1" spans="1:10" x14ac:dyDescent="0.25">
      <c r="A1" s="1" t="s">
        <v>6</v>
      </c>
      <c r="B1" s="1" t="s">
        <v>7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13</v>
      </c>
      <c r="H1" s="1" t="s">
        <v>4</v>
      </c>
      <c r="I1" s="1" t="s">
        <v>5</v>
      </c>
      <c r="J1" s="15" t="s">
        <v>21</v>
      </c>
    </row>
    <row r="2" spans="1:10" x14ac:dyDescent="0.25">
      <c r="A2" s="2"/>
      <c r="B2" s="2" t="s">
        <v>8</v>
      </c>
      <c r="C2" s="2" t="s">
        <v>10</v>
      </c>
      <c r="D2" s="2" t="s">
        <v>9</v>
      </c>
      <c r="E2" s="2" t="s">
        <v>11</v>
      </c>
      <c r="F2" s="2" t="s">
        <v>12</v>
      </c>
      <c r="G2" s="2" t="s">
        <v>14</v>
      </c>
      <c r="H2" s="2" t="s">
        <v>15</v>
      </c>
      <c r="I2" s="2" t="s">
        <v>16</v>
      </c>
    </row>
    <row r="3" spans="1:10" x14ac:dyDescent="0.25">
      <c r="A3" s="3">
        <v>1</v>
      </c>
      <c r="B3" s="3">
        <f ca="1">RAND()</f>
        <v>0.23683729215787164</v>
      </c>
      <c r="C3" s="3">
        <f ca="1">(1/3)*LN(1/B3)</f>
        <v>0.4801273015322528</v>
      </c>
      <c r="D3" s="3">
        <f ca="1">C3</f>
        <v>0.4801273015322528</v>
      </c>
      <c r="E3" s="3">
        <f ca="1">D3</f>
        <v>0.4801273015322528</v>
      </c>
      <c r="F3" s="3">
        <f t="shared" ref="F3:F32" ca="1" si="0">E3-D3</f>
        <v>0</v>
      </c>
      <c r="G3" s="3">
        <f ca="1">RAND()</f>
        <v>0.83381121592732876</v>
      </c>
      <c r="H3" s="3">
        <f ca="1">(0.25)*LN(1/G3)</f>
        <v>4.5437065511500625E-2</v>
      </c>
      <c r="I3" s="3">
        <f t="shared" ref="I3:I32" ca="1" si="1">SUM(E3,H3)</f>
        <v>0.52556436704375342</v>
      </c>
    </row>
    <row r="4" spans="1:10" x14ac:dyDescent="0.25">
      <c r="A4" s="3">
        <v>2</v>
      </c>
      <c r="B4" s="3">
        <f ca="1">RAND()</f>
        <v>0.80115810878873328</v>
      </c>
      <c r="C4" s="3">
        <f ca="1">(1/3)*LN(1/B4)</f>
        <v>7.3898987381039172E-2</v>
      </c>
      <c r="D4" s="3">
        <f ca="1">SUM($C$3:C4)</f>
        <v>0.55402628891329198</v>
      </c>
      <c r="E4" s="3">
        <f t="shared" ref="E4:E32" ca="1" si="2">IF(D4&lt;I3,I3,D4)</f>
        <v>0.55402628891329198</v>
      </c>
      <c r="F4" s="3">
        <f t="shared" ca="1" si="0"/>
        <v>0</v>
      </c>
      <c r="G4" s="3">
        <f ca="1">RAND()</f>
        <v>0.13359101266796602</v>
      </c>
      <c r="H4" s="3">
        <f ca="1">(0.25)*LN(1/G4)</f>
        <v>0.50324307264792645</v>
      </c>
      <c r="I4" s="3">
        <f t="shared" ca="1" si="1"/>
        <v>1.0572693615612185</v>
      </c>
    </row>
    <row r="5" spans="1:10" x14ac:dyDescent="0.25">
      <c r="A5" s="3">
        <v>3</v>
      </c>
      <c r="B5" s="3">
        <f t="shared" ref="B5:B32" ca="1" si="3">RAND()</f>
        <v>4.9315098282425196E-2</v>
      </c>
      <c r="C5" s="3">
        <f t="shared" ref="C5:C12" ca="1" si="4">(1/3)*LN(1/B5)</f>
        <v>1.00317499720874</v>
      </c>
      <c r="D5" s="3">
        <f ca="1">SUM($C$3:C5)</f>
        <v>1.5572012861220319</v>
      </c>
      <c r="E5" s="3">
        <f t="shared" ca="1" si="2"/>
        <v>1.5572012861220319</v>
      </c>
      <c r="F5" s="3">
        <f t="shared" ca="1" si="0"/>
        <v>0</v>
      </c>
      <c r="G5" s="3">
        <f t="shared" ref="G5:G32" ca="1" si="5">RAND()</f>
        <v>0.39619537793908099</v>
      </c>
      <c r="H5" s="3">
        <f t="shared" ref="H5:H12" ca="1" si="6">(0.25)*LN(1/G5)</f>
        <v>0.23146195269120839</v>
      </c>
      <c r="I5" s="3">
        <f t="shared" ca="1" si="1"/>
        <v>1.7886632388132404</v>
      </c>
    </row>
    <row r="6" spans="1:10" x14ac:dyDescent="0.25">
      <c r="A6" s="3">
        <v>4</v>
      </c>
      <c r="B6" s="3">
        <f t="shared" ca="1" si="3"/>
        <v>0.37006716983326837</v>
      </c>
      <c r="C6" s="3">
        <f t="shared" ca="1" si="4"/>
        <v>0.33135691657678679</v>
      </c>
      <c r="D6" s="3">
        <f ca="1">SUM($C$3:C6)</f>
        <v>1.8885582026988188</v>
      </c>
      <c r="E6" s="3">
        <f t="shared" ca="1" si="2"/>
        <v>1.8885582026988188</v>
      </c>
      <c r="F6" s="3">
        <f t="shared" ca="1" si="0"/>
        <v>0</v>
      </c>
      <c r="G6" s="3">
        <f t="shared" ca="1" si="5"/>
        <v>0.43918824744906615</v>
      </c>
      <c r="H6" s="3">
        <f t="shared" ca="1" si="6"/>
        <v>0.20570678703514889</v>
      </c>
      <c r="I6" s="3">
        <f t="shared" ca="1" si="1"/>
        <v>2.0942649897339676</v>
      </c>
    </row>
    <row r="7" spans="1:10" x14ac:dyDescent="0.25">
      <c r="A7" s="3">
        <v>5</v>
      </c>
      <c r="B7" s="3">
        <f t="shared" ca="1" si="3"/>
        <v>0.68156368210433782</v>
      </c>
      <c r="C7" s="3">
        <f t="shared" ca="1" si="4"/>
        <v>0.12778852939475427</v>
      </c>
      <c r="D7" s="3">
        <f ca="1">SUM($C$3:C7)</f>
        <v>2.0163467320935728</v>
      </c>
      <c r="E7" s="3">
        <f t="shared" ca="1" si="2"/>
        <v>2.0942649897339676</v>
      </c>
      <c r="F7" s="3">
        <f t="shared" ca="1" si="0"/>
        <v>7.7918257640394728E-2</v>
      </c>
      <c r="G7" s="3">
        <f t="shared" ca="1" si="5"/>
        <v>0.99970580502572992</v>
      </c>
      <c r="H7" s="3">
        <f t="shared" ca="1" si="6"/>
        <v>7.3559564525241879E-5</v>
      </c>
      <c r="I7" s="3">
        <f t="shared" ca="1" si="1"/>
        <v>2.0943385492984929</v>
      </c>
    </row>
    <row r="8" spans="1:10" x14ac:dyDescent="0.25">
      <c r="A8" s="3">
        <v>6</v>
      </c>
      <c r="B8" s="3">
        <f t="shared" ca="1" si="3"/>
        <v>0.22348059657283836</v>
      </c>
      <c r="C8" s="3">
        <f t="shared" ca="1" si="4"/>
        <v>0.49947689497539055</v>
      </c>
      <c r="D8" s="3">
        <f ca="1">SUM($C$3:C8)</f>
        <v>2.5158236270689636</v>
      </c>
      <c r="E8" s="3">
        <f t="shared" ca="1" si="2"/>
        <v>2.5158236270689636</v>
      </c>
      <c r="F8" s="3">
        <f t="shared" ca="1" si="0"/>
        <v>0</v>
      </c>
      <c r="G8" s="3">
        <f t="shared" ca="1" si="5"/>
        <v>0.82719100575178373</v>
      </c>
      <c r="H8" s="3">
        <f t="shared" ca="1" si="6"/>
        <v>4.7429912102784438E-2</v>
      </c>
      <c r="I8" s="3">
        <f t="shared" ca="1" si="1"/>
        <v>2.5632535391717481</v>
      </c>
    </row>
    <row r="9" spans="1:10" x14ac:dyDescent="0.25">
      <c r="A9" s="3">
        <v>7</v>
      </c>
      <c r="B9" s="3">
        <f t="shared" ca="1" si="3"/>
        <v>0.35686414480515871</v>
      </c>
      <c r="C9" s="3">
        <f t="shared" ca="1" si="4"/>
        <v>0.34346670546435143</v>
      </c>
      <c r="D9" s="3">
        <f ca="1">SUM($C$3:C9)</f>
        <v>2.8592903325333152</v>
      </c>
      <c r="E9" s="3">
        <f t="shared" ca="1" si="2"/>
        <v>2.8592903325333152</v>
      </c>
      <c r="F9" s="3">
        <f t="shared" ca="1" si="0"/>
        <v>0</v>
      </c>
      <c r="G9" s="3">
        <f t="shared" ca="1" si="5"/>
        <v>0.21550719446888167</v>
      </c>
      <c r="H9" s="3">
        <f t="shared" ca="1" si="6"/>
        <v>0.38369024624729753</v>
      </c>
      <c r="I9" s="3">
        <f t="shared" ca="1" si="1"/>
        <v>3.242980578780613</v>
      </c>
    </row>
    <row r="10" spans="1:10" x14ac:dyDescent="0.25">
      <c r="A10" s="3">
        <v>8</v>
      </c>
      <c r="B10" s="3">
        <f t="shared" ca="1" si="3"/>
        <v>0.63937794012936</v>
      </c>
      <c r="C10" s="3">
        <f t="shared" ca="1" si="4"/>
        <v>0.1490865146146757</v>
      </c>
      <c r="D10" s="3">
        <f ca="1">SUM($C$3:C10)</f>
        <v>3.008376847147991</v>
      </c>
      <c r="E10" s="3">
        <f t="shared" ca="1" si="2"/>
        <v>3.242980578780613</v>
      </c>
      <c r="F10" s="3">
        <f t="shared" ca="1" si="0"/>
        <v>0.23460373163262194</v>
      </c>
      <c r="G10" s="3">
        <f t="shared" ca="1" si="5"/>
        <v>0.17934590376448889</v>
      </c>
      <c r="H10" s="3">
        <f t="shared" ca="1" si="6"/>
        <v>0.42960972865100244</v>
      </c>
      <c r="I10" s="3">
        <f t="shared" ca="1" si="1"/>
        <v>3.6725903074316153</v>
      </c>
    </row>
    <row r="11" spans="1:10" x14ac:dyDescent="0.25">
      <c r="A11" s="3">
        <v>9</v>
      </c>
      <c r="B11" s="3">
        <f t="shared" ca="1" si="3"/>
        <v>0.46601551835034627</v>
      </c>
      <c r="C11" s="3">
        <f t="shared" ca="1" si="4"/>
        <v>0.25451211474332086</v>
      </c>
      <c r="D11" s="3">
        <f ca="1">SUM($C$3:C11)</f>
        <v>3.2628889618913117</v>
      </c>
      <c r="E11" s="3">
        <f t="shared" ca="1" si="2"/>
        <v>3.6725903074316153</v>
      </c>
      <c r="F11" s="3">
        <f t="shared" ca="1" si="0"/>
        <v>0.40970134554030357</v>
      </c>
      <c r="G11" s="3">
        <f t="shared" ca="1" si="5"/>
        <v>0.81554925008830237</v>
      </c>
      <c r="H11" s="3">
        <f t="shared" ca="1" si="6"/>
        <v>5.0973366559760022E-2</v>
      </c>
      <c r="I11" s="3">
        <f t="shared" ca="1" si="1"/>
        <v>3.7235636739913751</v>
      </c>
    </row>
    <row r="12" spans="1:10" x14ac:dyDescent="0.25">
      <c r="A12" s="3">
        <v>10</v>
      </c>
      <c r="B12" s="3">
        <f t="shared" ca="1" si="3"/>
        <v>0.56287914068739142</v>
      </c>
      <c r="C12" s="3">
        <f t="shared" ca="1" si="4"/>
        <v>0.19156344802321384</v>
      </c>
      <c r="D12" s="3">
        <f ca="1">SUM($C$3:C12)</f>
        <v>3.4544524099145257</v>
      </c>
      <c r="E12" s="3">
        <f t="shared" ca="1" si="2"/>
        <v>3.7235636739913751</v>
      </c>
      <c r="F12" s="3">
        <f t="shared" ca="1" si="0"/>
        <v>0.26911126407684938</v>
      </c>
      <c r="G12" s="3">
        <f t="shared" ca="1" si="5"/>
        <v>0.53852708346678702</v>
      </c>
      <c r="H12" s="3">
        <f t="shared" ca="1" si="6"/>
        <v>0.15472937234399162</v>
      </c>
      <c r="I12" s="3">
        <f t="shared" ca="1" si="1"/>
        <v>3.8782930463353669</v>
      </c>
    </row>
    <row r="13" spans="1:10" x14ac:dyDescent="0.25">
      <c r="A13" s="3">
        <v>11</v>
      </c>
      <c r="B13" s="3">
        <f t="shared" ca="1" si="3"/>
        <v>0.66767858086023701</v>
      </c>
      <c r="C13" s="3">
        <f t="shared" ref="C13:C32" ca="1" si="7">(1/3)*LN(1/B13)</f>
        <v>0.1346494625400233</v>
      </c>
      <c r="D13" s="3">
        <f ca="1">SUM($C$3:C13)</f>
        <v>3.5891018724545489</v>
      </c>
      <c r="E13" s="3">
        <f t="shared" ca="1" si="2"/>
        <v>3.8782930463353669</v>
      </c>
      <c r="F13" s="3">
        <f t="shared" ca="1" si="0"/>
        <v>0.28919117388081794</v>
      </c>
      <c r="G13" s="3">
        <f t="shared" ca="1" si="5"/>
        <v>0.31589013637074825</v>
      </c>
      <c r="H13" s="3">
        <f t="shared" ref="H13:H32" ca="1" si="8">(0.25)*LN(1/G13)</f>
        <v>0.28809019888979331</v>
      </c>
      <c r="I13" s="3">
        <f t="shared" ca="1" si="1"/>
        <v>4.1663832452251599</v>
      </c>
    </row>
    <row r="14" spans="1:10" x14ac:dyDescent="0.25">
      <c r="A14" s="3">
        <v>12</v>
      </c>
      <c r="B14" s="3">
        <f t="shared" ca="1" si="3"/>
        <v>4.4602837385360194E-2</v>
      </c>
      <c r="C14" s="3">
        <f t="shared" ca="1" si="7"/>
        <v>1.036652601157952</v>
      </c>
      <c r="D14" s="3">
        <f ca="1">SUM($C$3:C14)</f>
        <v>4.6257544736125009</v>
      </c>
      <c r="E14" s="3">
        <f t="shared" ca="1" si="2"/>
        <v>4.6257544736125009</v>
      </c>
      <c r="F14" s="3">
        <f t="shared" ca="1" si="0"/>
        <v>0</v>
      </c>
      <c r="G14" s="3">
        <f t="shared" ca="1" si="5"/>
        <v>0.97104727322620754</v>
      </c>
      <c r="H14" s="3">
        <f t="shared" ca="1" si="8"/>
        <v>7.3450316954903347E-3</v>
      </c>
      <c r="I14" s="3">
        <f t="shared" ca="1" si="1"/>
        <v>4.6330995053079915</v>
      </c>
    </row>
    <row r="15" spans="1:10" x14ac:dyDescent="0.25">
      <c r="A15" s="3">
        <v>13</v>
      </c>
      <c r="B15" s="3">
        <f t="shared" ca="1" si="3"/>
        <v>0.57999427599373843</v>
      </c>
      <c r="C15" s="3">
        <f t="shared" ca="1" si="7"/>
        <v>0.18157901482222788</v>
      </c>
      <c r="D15" s="3">
        <f ca="1">SUM($C$3:C15)</f>
        <v>4.807333488434729</v>
      </c>
      <c r="E15" s="3">
        <f t="shared" ca="1" si="2"/>
        <v>4.807333488434729</v>
      </c>
      <c r="F15" s="3">
        <f t="shared" ca="1" si="0"/>
        <v>0</v>
      </c>
      <c r="G15" s="3">
        <f t="shared" ca="1" si="5"/>
        <v>0.70045401800004436</v>
      </c>
      <c r="H15" s="3">
        <f t="shared" ca="1" si="8"/>
        <v>8.90066392610082E-2</v>
      </c>
      <c r="I15" s="3">
        <f t="shared" ca="1" si="1"/>
        <v>4.896340127695737</v>
      </c>
    </row>
    <row r="16" spans="1:10" x14ac:dyDescent="0.25">
      <c r="A16" s="3">
        <v>14</v>
      </c>
      <c r="B16" s="3">
        <f t="shared" ca="1" si="3"/>
        <v>0.62758671302422031</v>
      </c>
      <c r="C16" s="3">
        <f t="shared" ca="1" si="7"/>
        <v>0.15529114314562842</v>
      </c>
      <c r="D16" s="3">
        <f ca="1">SUM($C$3:C16)</f>
        <v>4.9626246315803577</v>
      </c>
      <c r="E16" s="3">
        <f t="shared" ca="1" si="2"/>
        <v>4.9626246315803577</v>
      </c>
      <c r="F16" s="3">
        <f t="shared" ca="1" si="0"/>
        <v>0</v>
      </c>
      <c r="G16" s="3">
        <f t="shared" ca="1" si="5"/>
        <v>0.80152714258442848</v>
      </c>
      <c r="H16" s="3">
        <f t="shared" ca="1" si="8"/>
        <v>5.5309110692941865E-2</v>
      </c>
      <c r="I16" s="3">
        <f t="shared" ca="1" si="1"/>
        <v>5.0179337422732999</v>
      </c>
    </row>
    <row r="17" spans="1:9" x14ac:dyDescent="0.25">
      <c r="A17" s="3">
        <v>15</v>
      </c>
      <c r="B17" s="3">
        <f t="shared" ca="1" si="3"/>
        <v>0.10001996156184223</v>
      </c>
      <c r="C17" s="3">
        <f t="shared" ca="1" si="7"/>
        <v>0.76746183243205668</v>
      </c>
      <c r="D17" s="3">
        <f ca="1">SUM($C$3:C17)</f>
        <v>5.7300864640124143</v>
      </c>
      <c r="E17" s="3">
        <f t="shared" ca="1" si="2"/>
        <v>5.7300864640124143</v>
      </c>
      <c r="F17" s="3">
        <f t="shared" ca="1" si="0"/>
        <v>0</v>
      </c>
      <c r="G17" s="3">
        <f t="shared" ca="1" si="5"/>
        <v>0.39043766390283563</v>
      </c>
      <c r="H17" s="3">
        <f t="shared" ca="1" si="8"/>
        <v>0.23512173848391918</v>
      </c>
      <c r="I17" s="3">
        <f t="shared" ca="1" si="1"/>
        <v>5.9652082024963331</v>
      </c>
    </row>
    <row r="18" spans="1:9" x14ac:dyDescent="0.25">
      <c r="A18" s="3">
        <v>16</v>
      </c>
      <c r="B18" s="3">
        <f t="shared" ca="1" si="3"/>
        <v>8.0994992280735145E-3</v>
      </c>
      <c r="C18" s="3">
        <f t="shared" ca="1" si="7"/>
        <v>1.6053176809698448</v>
      </c>
      <c r="D18" s="3">
        <f ca="1">SUM($C$3:C18)</f>
        <v>7.3354041449822596</v>
      </c>
      <c r="E18" s="3">
        <f t="shared" ca="1" si="2"/>
        <v>7.3354041449822596</v>
      </c>
      <c r="F18" s="3">
        <f t="shared" ca="1" si="0"/>
        <v>0</v>
      </c>
      <c r="G18" s="3">
        <f t="shared" ca="1" si="5"/>
        <v>0.71636809493711184</v>
      </c>
      <c r="H18" s="3">
        <f t="shared" ca="1" si="8"/>
        <v>8.3390286262741892E-2</v>
      </c>
      <c r="I18" s="3">
        <f t="shared" ca="1" si="1"/>
        <v>7.4187944312450016</v>
      </c>
    </row>
    <row r="19" spans="1:9" x14ac:dyDescent="0.25">
      <c r="A19" s="3">
        <v>17</v>
      </c>
      <c r="B19" s="3">
        <f t="shared" ca="1" si="3"/>
        <v>0.99500198559209496</v>
      </c>
      <c r="C19" s="3">
        <f t="shared" ca="1" si="7"/>
        <v>1.6701820851968889E-3</v>
      </c>
      <c r="D19" s="3">
        <f ca="1">SUM($C$3:C19)</f>
        <v>7.3370743270674561</v>
      </c>
      <c r="E19" s="3">
        <f t="shared" ca="1" si="2"/>
        <v>7.4187944312450016</v>
      </c>
      <c r="F19" s="3">
        <f t="shared" ca="1" si="0"/>
        <v>8.1720104177545494E-2</v>
      </c>
      <c r="G19" s="3">
        <f t="shared" ca="1" si="5"/>
        <v>0.5602184261527613</v>
      </c>
      <c r="H19" s="3">
        <f t="shared" ca="1" si="8"/>
        <v>0.14485713115000576</v>
      </c>
      <c r="I19" s="3">
        <f t="shared" ca="1" si="1"/>
        <v>7.5636515623950071</v>
      </c>
    </row>
    <row r="20" spans="1:9" x14ac:dyDescent="0.25">
      <c r="A20" s="3">
        <v>18</v>
      </c>
      <c r="B20" s="3">
        <f t="shared" ca="1" si="3"/>
        <v>2.482970110172511E-4</v>
      </c>
      <c r="C20" s="3">
        <f t="shared" ca="1" si="7"/>
        <v>2.7669616344368539</v>
      </c>
      <c r="D20" s="3">
        <f ca="1">SUM($C$3:C20)</f>
        <v>10.10403596150431</v>
      </c>
      <c r="E20" s="3">
        <f t="shared" ca="1" si="2"/>
        <v>10.10403596150431</v>
      </c>
      <c r="F20" s="3">
        <f t="shared" ca="1" si="0"/>
        <v>0</v>
      </c>
      <c r="G20" s="3">
        <f t="shared" ca="1" si="5"/>
        <v>0.48796041175765359</v>
      </c>
      <c r="H20" s="3">
        <f t="shared" ca="1" si="8"/>
        <v>0.17938024996677648</v>
      </c>
      <c r="I20" s="3">
        <f t="shared" ca="1" si="1"/>
        <v>10.283416211471087</v>
      </c>
    </row>
    <row r="21" spans="1:9" x14ac:dyDescent="0.25">
      <c r="A21" s="3">
        <v>19</v>
      </c>
      <c r="B21" s="3">
        <f t="shared" ca="1" si="3"/>
        <v>0.495186906736513</v>
      </c>
      <c r="C21" s="3">
        <f t="shared" ca="1" si="7"/>
        <v>0.23427333277189305</v>
      </c>
      <c r="D21" s="3">
        <f ca="1">SUM($C$3:C21)</f>
        <v>10.338309294276204</v>
      </c>
      <c r="E21" s="3">
        <f t="shared" ca="1" si="2"/>
        <v>10.338309294276204</v>
      </c>
      <c r="F21" s="3">
        <f t="shared" ca="1" si="0"/>
        <v>0</v>
      </c>
      <c r="G21" s="3">
        <f t="shared" ca="1" si="5"/>
        <v>0.84496163456567197</v>
      </c>
      <c r="H21" s="3">
        <f t="shared" ca="1" si="8"/>
        <v>4.2116013884141677E-2</v>
      </c>
      <c r="I21" s="3">
        <f t="shared" ca="1" si="1"/>
        <v>10.380425308160346</v>
      </c>
    </row>
    <row r="22" spans="1:9" x14ac:dyDescent="0.25">
      <c r="A22" s="3">
        <v>20</v>
      </c>
      <c r="B22" s="3">
        <f t="shared" ca="1" si="3"/>
        <v>9.8322255563305649E-2</v>
      </c>
      <c r="C22" s="3">
        <f t="shared" ca="1" si="7"/>
        <v>0.77316829098164253</v>
      </c>
      <c r="D22" s="3">
        <f ca="1">SUM($C$3:C22)</f>
        <v>11.111477585257846</v>
      </c>
      <c r="E22" s="3">
        <f t="shared" ca="1" si="2"/>
        <v>11.111477585257846</v>
      </c>
      <c r="F22" s="3">
        <f t="shared" ca="1" si="0"/>
        <v>0</v>
      </c>
      <c r="G22" s="3">
        <f t="shared" ca="1" si="5"/>
        <v>0.87669122450124071</v>
      </c>
      <c r="H22" s="3">
        <f t="shared" ca="1" si="8"/>
        <v>3.2900107532932037E-2</v>
      </c>
      <c r="I22" s="3">
        <f t="shared" ca="1" si="1"/>
        <v>11.144377692790778</v>
      </c>
    </row>
    <row r="23" spans="1:9" x14ac:dyDescent="0.25">
      <c r="A23" s="3">
        <v>21</v>
      </c>
      <c r="B23" s="3">
        <f t="shared" ca="1" si="3"/>
        <v>6.9650449866526243E-3</v>
      </c>
      <c r="C23" s="3">
        <f t="shared" ca="1" si="7"/>
        <v>1.6556170709372564</v>
      </c>
      <c r="D23" s="3">
        <f ca="1">SUM($C$3:C23)</f>
        <v>12.767094656195102</v>
      </c>
      <c r="E23" s="3">
        <f t="shared" ca="1" si="2"/>
        <v>12.767094656195102</v>
      </c>
      <c r="F23" s="3">
        <f t="shared" ca="1" si="0"/>
        <v>0</v>
      </c>
      <c r="G23" s="3">
        <f t="shared" ca="1" si="5"/>
        <v>2.7276546659295131E-2</v>
      </c>
      <c r="H23" s="3">
        <f t="shared" ca="1" si="8"/>
        <v>0.90043201068885548</v>
      </c>
      <c r="I23" s="3">
        <f t="shared" ca="1" si="1"/>
        <v>13.667526666883958</v>
      </c>
    </row>
    <row r="24" spans="1:9" x14ac:dyDescent="0.25">
      <c r="A24" s="3">
        <v>22</v>
      </c>
      <c r="B24" s="3">
        <f t="shared" ca="1" si="3"/>
        <v>0.81584113974645334</v>
      </c>
      <c r="C24" s="3">
        <f t="shared" ca="1" si="7"/>
        <v>6.7845208218078934E-2</v>
      </c>
      <c r="D24" s="3">
        <f ca="1">SUM($C$3:C24)</f>
        <v>12.834939864413181</v>
      </c>
      <c r="E24" s="3">
        <f t="shared" ca="1" si="2"/>
        <v>13.667526666883958</v>
      </c>
      <c r="F24" s="3">
        <f t="shared" ca="1" si="0"/>
        <v>0.83258680247077699</v>
      </c>
      <c r="G24" s="3">
        <f t="shared" ca="1" si="5"/>
        <v>0.88355377579728234</v>
      </c>
      <c r="H24" s="3">
        <f t="shared" ca="1" si="8"/>
        <v>3.0950780574479052E-2</v>
      </c>
      <c r="I24" s="3">
        <f t="shared" ca="1" si="1"/>
        <v>13.698477447458437</v>
      </c>
    </row>
    <row r="25" spans="1:9" x14ac:dyDescent="0.25">
      <c r="A25" s="3">
        <v>23</v>
      </c>
      <c r="B25" s="3">
        <f t="shared" ca="1" si="3"/>
        <v>0.79187027905146545</v>
      </c>
      <c r="C25" s="3">
        <f t="shared" ca="1" si="7"/>
        <v>7.7785896553013073E-2</v>
      </c>
      <c r="D25" s="3">
        <f ca="1">SUM($C$3:C25)</f>
        <v>12.912725760966195</v>
      </c>
      <c r="E25" s="3">
        <f t="shared" ca="1" si="2"/>
        <v>13.698477447458437</v>
      </c>
      <c r="F25" s="3">
        <f t="shared" ca="1" si="0"/>
        <v>0.78575168649224203</v>
      </c>
      <c r="G25" s="3">
        <f t="shared" ca="1" si="5"/>
        <v>0.15766930696415193</v>
      </c>
      <c r="H25" s="3">
        <f t="shared" ca="1" si="8"/>
        <v>0.46181385830642063</v>
      </c>
      <c r="I25" s="3">
        <f t="shared" ca="1" si="1"/>
        <v>14.160291305764858</v>
      </c>
    </row>
    <row r="26" spans="1:9" x14ac:dyDescent="0.25">
      <c r="A26" s="3">
        <v>24</v>
      </c>
      <c r="B26" s="3">
        <f t="shared" ca="1" si="3"/>
        <v>0.95874305024968731</v>
      </c>
      <c r="C26" s="3">
        <f t="shared" ca="1" si="7"/>
        <v>1.4044058362892575E-2</v>
      </c>
      <c r="D26" s="3">
        <f ca="1">SUM($C$3:C26)</f>
        <v>12.926769819329088</v>
      </c>
      <c r="E26" s="3">
        <f t="shared" ca="1" si="2"/>
        <v>14.160291305764858</v>
      </c>
      <c r="F26" s="3">
        <f t="shared" ca="1" si="0"/>
        <v>1.2335214864357695</v>
      </c>
      <c r="G26" s="3">
        <f t="shared" ca="1" si="5"/>
        <v>0.29877736873105909</v>
      </c>
      <c r="H26" s="3">
        <f t="shared" ca="1" si="8"/>
        <v>0.30201414227929263</v>
      </c>
      <c r="I26" s="3">
        <f t="shared" ca="1" si="1"/>
        <v>14.46230544804415</v>
      </c>
    </row>
    <row r="27" spans="1:9" x14ac:dyDescent="0.25">
      <c r="A27" s="3">
        <v>25</v>
      </c>
      <c r="B27" s="3">
        <f t="shared" ca="1" si="3"/>
        <v>0.80193975648656579</v>
      </c>
      <c r="C27" s="3">
        <f t="shared" ca="1" si="7"/>
        <v>7.3573930179102576E-2</v>
      </c>
      <c r="D27" s="3">
        <f ca="1">SUM($C$3:C27)</f>
        <v>13.000343749508191</v>
      </c>
      <c r="E27" s="3">
        <f t="shared" ca="1" si="2"/>
        <v>14.46230544804415</v>
      </c>
      <c r="F27" s="3">
        <f t="shared" ca="1" si="0"/>
        <v>1.4619616985359585</v>
      </c>
      <c r="G27" s="3">
        <f t="shared" ca="1" si="5"/>
        <v>0.85899321900639891</v>
      </c>
      <c r="H27" s="3">
        <f t="shared" ca="1" si="8"/>
        <v>3.7998562771113603E-2</v>
      </c>
      <c r="I27" s="3">
        <f t="shared" ca="1" si="1"/>
        <v>14.500304010815263</v>
      </c>
    </row>
    <row r="28" spans="1:9" x14ac:dyDescent="0.25">
      <c r="A28" s="3">
        <v>26</v>
      </c>
      <c r="B28" s="3">
        <f t="shared" ca="1" si="3"/>
        <v>0.53518194721033963</v>
      </c>
      <c r="C28" s="3">
        <f t="shared" ca="1" si="7"/>
        <v>0.20838283388646786</v>
      </c>
      <c r="D28" s="3">
        <f ca="1">SUM($C$3:C28)</f>
        <v>13.208726583394659</v>
      </c>
      <c r="E28" s="3">
        <f t="shared" ca="1" si="2"/>
        <v>14.500304010815263</v>
      </c>
      <c r="F28" s="3">
        <f t="shared" ca="1" si="0"/>
        <v>1.291577427420604</v>
      </c>
      <c r="G28" s="3">
        <f t="shared" ca="1" si="5"/>
        <v>0.54425503536461939</v>
      </c>
      <c r="H28" s="3">
        <f t="shared" ca="1" si="8"/>
        <v>0.15208433174428113</v>
      </c>
      <c r="I28" s="3">
        <f t="shared" ca="1" si="1"/>
        <v>14.652388342559544</v>
      </c>
    </row>
    <row r="29" spans="1:9" x14ac:dyDescent="0.25">
      <c r="A29" s="3">
        <v>27</v>
      </c>
      <c r="B29" s="3">
        <f t="shared" ca="1" si="3"/>
        <v>0.94228023113088466</v>
      </c>
      <c r="C29" s="3">
        <f t="shared" ca="1" si="7"/>
        <v>1.9817521122932613E-2</v>
      </c>
      <c r="D29" s="3">
        <f ca="1">SUM($C$3:C29)</f>
        <v>13.228544104517592</v>
      </c>
      <c r="E29" s="3">
        <f t="shared" ca="1" si="2"/>
        <v>14.652388342559544</v>
      </c>
      <c r="F29" s="3">
        <f t="shared" ca="1" si="0"/>
        <v>1.4238442380419514</v>
      </c>
      <c r="G29" s="3">
        <f t="shared" ca="1" si="5"/>
        <v>0.89042870048344092</v>
      </c>
      <c r="H29" s="3">
        <f t="shared" ca="1" si="8"/>
        <v>2.9013061573232826E-2</v>
      </c>
      <c r="I29" s="3">
        <f t="shared" ca="1" si="1"/>
        <v>14.681401404132776</v>
      </c>
    </row>
    <row r="30" spans="1:9" x14ac:dyDescent="0.25">
      <c r="A30" s="3">
        <v>28</v>
      </c>
      <c r="B30" s="3">
        <f t="shared" ca="1" si="3"/>
        <v>0.78955666034908067</v>
      </c>
      <c r="C30" s="3">
        <f t="shared" ca="1" si="7"/>
        <v>7.8761226826113223E-2</v>
      </c>
      <c r="D30" s="3">
        <f ca="1">SUM($C$3:C30)</f>
        <v>13.307305331343706</v>
      </c>
      <c r="E30" s="3">
        <f t="shared" ca="1" si="2"/>
        <v>14.681401404132776</v>
      </c>
      <c r="F30" s="3">
        <f t="shared" ca="1" si="0"/>
        <v>1.3740960727890705</v>
      </c>
      <c r="G30" s="3">
        <f t="shared" ca="1" si="5"/>
        <v>5.7342835226043332E-2</v>
      </c>
      <c r="H30" s="3">
        <f t="shared" ca="1" si="8"/>
        <v>0.71467684347045113</v>
      </c>
      <c r="I30" s="3">
        <f t="shared" ca="1" si="1"/>
        <v>15.396078247603228</v>
      </c>
    </row>
    <row r="31" spans="1:9" x14ac:dyDescent="0.25">
      <c r="A31" s="3">
        <v>29</v>
      </c>
      <c r="B31" s="3">
        <f t="shared" ca="1" si="3"/>
        <v>0.64634605867601835</v>
      </c>
      <c r="C31" s="3">
        <f t="shared" ca="1" si="7"/>
        <v>0.14547340802923867</v>
      </c>
      <c r="D31" s="3">
        <f ca="1">SUM($C$3:C31)</f>
        <v>13.452778739372944</v>
      </c>
      <c r="E31" s="3">
        <f t="shared" ca="1" si="2"/>
        <v>15.396078247603228</v>
      </c>
      <c r="F31" s="3">
        <f t="shared" ca="1" si="0"/>
        <v>1.9432995082302842</v>
      </c>
      <c r="G31" s="3">
        <f t="shared" ca="1" si="5"/>
        <v>0.39464102298276438</v>
      </c>
      <c r="H31" s="3">
        <f t="shared" ca="1" si="8"/>
        <v>0.23244468246693159</v>
      </c>
      <c r="I31" s="3">
        <f t="shared" ca="1" si="1"/>
        <v>15.62852293007016</v>
      </c>
    </row>
    <row r="32" spans="1:9" x14ac:dyDescent="0.25">
      <c r="A32" s="3">
        <v>30</v>
      </c>
      <c r="B32" s="3">
        <f t="shared" ca="1" si="3"/>
        <v>0.89156928915939004</v>
      </c>
      <c r="C32" s="3">
        <f t="shared" ca="1" si="7"/>
        <v>3.8257374234396367E-2</v>
      </c>
      <c r="D32" s="3">
        <f ca="1">SUM($C$3:C32)</f>
        <v>13.49103611360734</v>
      </c>
      <c r="E32" s="3">
        <f t="shared" ca="1" si="2"/>
        <v>15.62852293007016</v>
      </c>
      <c r="F32" s="3">
        <f t="shared" ca="1" si="0"/>
        <v>2.13748681646282</v>
      </c>
      <c r="G32" s="3">
        <f t="shared" ca="1" si="5"/>
        <v>0.16697806212307287</v>
      </c>
      <c r="H32" s="3">
        <f t="shared" ca="1" si="8"/>
        <v>0.44747320993173889</v>
      </c>
      <c r="I32" s="3">
        <f t="shared" ca="1" si="1"/>
        <v>16.075996140001898</v>
      </c>
    </row>
    <row r="36" spans="1:12" x14ac:dyDescent="0.25">
      <c r="E36" t="s">
        <v>18</v>
      </c>
    </row>
    <row r="38" spans="1:12" x14ac:dyDescent="0.25">
      <c r="E38" t="s">
        <v>17</v>
      </c>
    </row>
    <row r="39" spans="1:12" ht="15.75" thickBot="1" x14ac:dyDescent="0.3"/>
    <row r="40" spans="1:12" ht="15.75" thickBot="1" x14ac:dyDescent="0.3">
      <c r="A40" s="6" t="s">
        <v>6</v>
      </c>
      <c r="B40" s="7" t="s">
        <v>7</v>
      </c>
      <c r="C40" s="7" t="s">
        <v>0</v>
      </c>
      <c r="D40" s="16" t="s">
        <v>1</v>
      </c>
      <c r="E40" s="16" t="s">
        <v>2</v>
      </c>
      <c r="F40" s="16" t="s">
        <v>3</v>
      </c>
      <c r="G40" s="16" t="s">
        <v>13</v>
      </c>
      <c r="H40" s="16" t="s">
        <v>4</v>
      </c>
      <c r="I40" s="16" t="s">
        <v>5</v>
      </c>
      <c r="J40" s="17" t="s">
        <v>20</v>
      </c>
    </row>
    <row r="41" spans="1:12" ht="16.5" thickBot="1" x14ac:dyDescent="0.3">
      <c r="A41" s="8"/>
      <c r="B41" s="9" t="s">
        <v>8</v>
      </c>
      <c r="C41" s="9" t="s">
        <v>10</v>
      </c>
      <c r="D41" s="18" t="s">
        <v>9</v>
      </c>
      <c r="E41" s="18" t="s">
        <v>11</v>
      </c>
      <c r="F41" s="18" t="s">
        <v>12</v>
      </c>
      <c r="G41" s="18" t="s">
        <v>14</v>
      </c>
      <c r="H41" s="18" t="s">
        <v>15</v>
      </c>
      <c r="I41" s="18" t="s">
        <v>16</v>
      </c>
      <c r="J41" s="19"/>
    </row>
    <row r="42" spans="1:12" ht="15.75" thickBot="1" x14ac:dyDescent="0.3">
      <c r="A42" s="10">
        <v>1</v>
      </c>
      <c r="B42" s="11">
        <v>0.40920083499999998</v>
      </c>
      <c r="C42" s="11">
        <v>0.297849735</v>
      </c>
      <c r="D42" s="20">
        <v>0.297849735</v>
      </c>
      <c r="E42" s="20">
        <v>0.297849735</v>
      </c>
      <c r="F42" s="20">
        <v>0</v>
      </c>
      <c r="G42" s="20">
        <v>0.99447580499999999</v>
      </c>
      <c r="H42" s="20">
        <v>1.384878E-3</v>
      </c>
      <c r="I42" s="20">
        <v>0.29923461200000001</v>
      </c>
      <c r="J42" s="21">
        <v>0</v>
      </c>
      <c r="K42">
        <f>COUNTIF(F42:F71,"&gt;0")</f>
        <v>19</v>
      </c>
      <c r="L42">
        <f>COUNTIF(D42:$D$71,"&lt;I42")</f>
        <v>0</v>
      </c>
    </row>
    <row r="43" spans="1:12" ht="15.75" thickBot="1" x14ac:dyDescent="0.3">
      <c r="A43" s="10">
        <v>2</v>
      </c>
      <c r="B43" s="11">
        <v>5.2379233999999997E-2</v>
      </c>
      <c r="C43" s="11">
        <v>0.98308168900000004</v>
      </c>
      <c r="D43" s="20">
        <v>1.280931423</v>
      </c>
      <c r="E43" s="20">
        <v>1.280931423</v>
      </c>
      <c r="F43" s="20">
        <v>0</v>
      </c>
      <c r="G43" s="20">
        <v>0.52538254900000003</v>
      </c>
      <c r="H43" s="20">
        <v>0.160907154</v>
      </c>
      <c r="I43" s="20">
        <v>1.441838578</v>
      </c>
      <c r="J43" s="21">
        <v>0</v>
      </c>
      <c r="K43">
        <f>COUNTIF(F43:F72,"&gt;0")</f>
        <v>20</v>
      </c>
      <c r="L43">
        <f>COUNTIF(D43:$D$71,"&lt;I42")</f>
        <v>0</v>
      </c>
    </row>
    <row r="44" spans="1:12" ht="15.75" thickBot="1" x14ac:dyDescent="0.3">
      <c r="A44" s="10">
        <v>3</v>
      </c>
      <c r="B44" s="11">
        <v>0.89934138900000005</v>
      </c>
      <c r="C44" s="11">
        <v>3.5364191000000003E-2</v>
      </c>
      <c r="D44" s="20">
        <v>1.316295615</v>
      </c>
      <c r="E44" s="20">
        <v>1.441838578</v>
      </c>
      <c r="F44" s="20">
        <v>0.12554296300000001</v>
      </c>
      <c r="G44" s="20">
        <v>0.34339245899999998</v>
      </c>
      <c r="H44" s="20">
        <v>0.26722032200000001</v>
      </c>
      <c r="I44" s="20">
        <v>1.7090589</v>
      </c>
      <c r="J44" s="21">
        <v>1</v>
      </c>
      <c r="K44">
        <f>COUNTIF(F44:F73,"&gt;0")</f>
        <v>21</v>
      </c>
    </row>
    <row r="45" spans="1:12" ht="15.75" thickBot="1" x14ac:dyDescent="0.3">
      <c r="A45" s="10">
        <v>4</v>
      </c>
      <c r="B45" s="11">
        <v>3.4363729000000003E-2</v>
      </c>
      <c r="C45" s="11">
        <v>1.1235845579999999</v>
      </c>
      <c r="D45" s="20">
        <v>2.4398801730000002</v>
      </c>
      <c r="E45" s="20">
        <v>2.4398801730000002</v>
      </c>
      <c r="F45" s="20">
        <v>0</v>
      </c>
      <c r="G45" s="20">
        <v>0.33429115799999998</v>
      </c>
      <c r="H45" s="20">
        <v>0.27393573399999999</v>
      </c>
      <c r="I45" s="20">
        <v>2.7138159059999998</v>
      </c>
      <c r="J45" s="22">
        <v>0</v>
      </c>
      <c r="K45">
        <f t="shared" ref="K45:K71" si="9">COUNTIF(D44:D73,"&lt;I42:I71")</f>
        <v>0</v>
      </c>
    </row>
    <row r="46" spans="1:12" ht="15.75" thickBot="1" x14ac:dyDescent="0.3">
      <c r="A46" s="10">
        <v>5</v>
      </c>
      <c r="B46" s="11">
        <v>0.40225277300000001</v>
      </c>
      <c r="C46" s="11">
        <v>0.3035582</v>
      </c>
      <c r="D46" s="20">
        <v>2.743438372</v>
      </c>
      <c r="E46" s="20">
        <v>2.743438372</v>
      </c>
      <c r="F46" s="20">
        <v>0</v>
      </c>
      <c r="G46" s="20">
        <v>0.66704560400000001</v>
      </c>
      <c r="H46" s="20">
        <v>0.10122421600000001</v>
      </c>
      <c r="I46" s="20">
        <v>2.8446625879999998</v>
      </c>
      <c r="J46" s="22">
        <v>0</v>
      </c>
      <c r="K46">
        <f t="shared" si="9"/>
        <v>0</v>
      </c>
    </row>
    <row r="47" spans="1:12" ht="15.75" thickBot="1" x14ac:dyDescent="0.3">
      <c r="A47" s="10">
        <v>6</v>
      </c>
      <c r="B47" s="11">
        <v>0.40559002199999999</v>
      </c>
      <c r="C47" s="11">
        <v>0.30080414300000002</v>
      </c>
      <c r="D47" s="20">
        <v>3.0442425150000001</v>
      </c>
      <c r="E47" s="20">
        <v>3.0442425150000001</v>
      </c>
      <c r="F47" s="20">
        <v>0</v>
      </c>
      <c r="G47" s="20">
        <v>0.70475871199999995</v>
      </c>
      <c r="H47" s="20">
        <v>8.7474946999999997E-2</v>
      </c>
      <c r="I47" s="20">
        <v>3.1317174620000001</v>
      </c>
      <c r="J47" s="22">
        <v>0</v>
      </c>
      <c r="K47">
        <f t="shared" si="9"/>
        <v>0</v>
      </c>
    </row>
    <row r="48" spans="1:12" ht="15.75" thickBot="1" x14ac:dyDescent="0.3">
      <c r="A48" s="10">
        <v>7</v>
      </c>
      <c r="B48" s="11">
        <v>0.19699092600000001</v>
      </c>
      <c r="C48" s="11">
        <v>0.54153253700000004</v>
      </c>
      <c r="D48" s="20">
        <v>3.5857750510000002</v>
      </c>
      <c r="E48" s="20">
        <v>3.5857750510000002</v>
      </c>
      <c r="F48" s="20">
        <v>0</v>
      </c>
      <c r="G48" s="20">
        <v>0.72995038199999995</v>
      </c>
      <c r="H48" s="20">
        <v>7.8694679000000003E-2</v>
      </c>
      <c r="I48" s="20">
        <v>3.6644697310000001</v>
      </c>
      <c r="J48" s="22">
        <v>0</v>
      </c>
      <c r="K48">
        <f t="shared" si="9"/>
        <v>0</v>
      </c>
    </row>
    <row r="49" spans="1:12" ht="15.75" thickBot="1" x14ac:dyDescent="0.3">
      <c r="A49" s="10">
        <v>8</v>
      </c>
      <c r="B49" s="11">
        <v>0.21195563100000001</v>
      </c>
      <c r="C49" s="11">
        <v>0.51712610400000003</v>
      </c>
      <c r="D49" s="20">
        <v>4.1029011549999996</v>
      </c>
      <c r="E49" s="20">
        <v>4.1029011549999996</v>
      </c>
      <c r="F49" s="20">
        <v>0</v>
      </c>
      <c r="G49" s="20">
        <v>0.56748458599999996</v>
      </c>
      <c r="H49" s="20">
        <v>0.14163542300000001</v>
      </c>
      <c r="I49" s="20">
        <v>4.2445365779999999</v>
      </c>
      <c r="J49" s="22">
        <v>0</v>
      </c>
      <c r="K49">
        <f t="shared" si="9"/>
        <v>0</v>
      </c>
    </row>
    <row r="50" spans="1:12" ht="15.75" thickBot="1" x14ac:dyDescent="0.3">
      <c r="A50" s="10">
        <v>9</v>
      </c>
      <c r="B50" s="11">
        <v>0.36874869999999998</v>
      </c>
      <c r="C50" s="11">
        <v>0.33254663299999998</v>
      </c>
      <c r="D50" s="20">
        <v>4.4354477880000003</v>
      </c>
      <c r="E50" s="20">
        <v>4.4354477880000003</v>
      </c>
      <c r="F50" s="20">
        <v>0</v>
      </c>
      <c r="G50" s="20">
        <v>0.25915588499999997</v>
      </c>
      <c r="H50" s="20">
        <v>0.33758138100000001</v>
      </c>
      <c r="I50" s="20">
        <v>4.773029169</v>
      </c>
      <c r="J50" s="22">
        <v>0</v>
      </c>
      <c r="K50">
        <f t="shared" si="9"/>
        <v>0</v>
      </c>
    </row>
    <row r="51" spans="1:12" ht="15.75" thickBot="1" x14ac:dyDescent="0.3">
      <c r="A51" s="10">
        <v>10</v>
      </c>
      <c r="B51" s="11">
        <v>0.41432313300000001</v>
      </c>
      <c r="C51" s="11">
        <v>0.293703031</v>
      </c>
      <c r="D51" s="20">
        <v>4.729150819</v>
      </c>
      <c r="E51" s="20">
        <v>4.773029169</v>
      </c>
      <c r="F51" s="20">
        <v>4.3878350000000003E-2</v>
      </c>
      <c r="G51" s="20">
        <v>0.16600696700000001</v>
      </c>
      <c r="H51" s="20">
        <v>0.44893137999999999</v>
      </c>
      <c r="I51" s="20">
        <v>5.2219605490000003</v>
      </c>
      <c r="J51" s="22">
        <v>1</v>
      </c>
      <c r="K51">
        <f t="shared" si="9"/>
        <v>0</v>
      </c>
    </row>
    <row r="52" spans="1:12" ht="15.75" thickBot="1" x14ac:dyDescent="0.3">
      <c r="A52" s="10">
        <v>11</v>
      </c>
      <c r="B52" s="11">
        <v>0.136434325</v>
      </c>
      <c r="C52" s="11">
        <v>0.66397063999999995</v>
      </c>
      <c r="D52" s="20">
        <v>5.3931214589999996</v>
      </c>
      <c r="E52" s="20">
        <v>5.3931214589999996</v>
      </c>
      <c r="F52" s="20">
        <v>0</v>
      </c>
      <c r="G52" s="20">
        <v>0.43847109099999998</v>
      </c>
      <c r="H52" s="20">
        <v>0.206115349</v>
      </c>
      <c r="I52" s="20">
        <v>5.5992368079999997</v>
      </c>
      <c r="J52" s="22">
        <v>0</v>
      </c>
      <c r="K52">
        <f t="shared" si="9"/>
        <v>0</v>
      </c>
    </row>
    <row r="53" spans="1:12" ht="15.75" thickBot="1" x14ac:dyDescent="0.3">
      <c r="A53" s="10">
        <v>12</v>
      </c>
      <c r="B53" s="11">
        <v>0.90206697700000005</v>
      </c>
      <c r="C53" s="11">
        <v>3.4355503000000003E-2</v>
      </c>
      <c r="D53" s="20">
        <v>5.4274769620000001</v>
      </c>
      <c r="E53" s="20">
        <v>5.5992368079999997</v>
      </c>
      <c r="F53" s="20">
        <v>0.17175984699999999</v>
      </c>
      <c r="G53" s="20">
        <v>0.42707494000000001</v>
      </c>
      <c r="H53" s="20">
        <v>0.212698944</v>
      </c>
      <c r="I53" s="20">
        <v>5.8119357530000002</v>
      </c>
      <c r="J53" s="22">
        <v>1</v>
      </c>
      <c r="K53">
        <f t="shared" si="9"/>
        <v>0</v>
      </c>
    </row>
    <row r="54" spans="1:12" ht="15.75" thickBot="1" x14ac:dyDescent="0.3">
      <c r="A54" s="10">
        <v>13</v>
      </c>
      <c r="B54" s="11">
        <v>0.83772900699999997</v>
      </c>
      <c r="C54" s="11">
        <v>5.9020204E-2</v>
      </c>
      <c r="D54" s="20">
        <v>5.4864971660000004</v>
      </c>
      <c r="E54" s="20">
        <v>5.8119357530000002</v>
      </c>
      <c r="F54" s="20">
        <v>0.325438587</v>
      </c>
      <c r="G54" s="20">
        <v>0.988202213</v>
      </c>
      <c r="H54" s="20">
        <v>2.9669829999999999E-3</v>
      </c>
      <c r="I54" s="20">
        <v>5.8149027359999996</v>
      </c>
      <c r="J54" s="22">
        <v>2</v>
      </c>
      <c r="K54">
        <f t="shared" si="9"/>
        <v>0</v>
      </c>
    </row>
    <row r="55" spans="1:12" ht="15.75" thickBot="1" x14ac:dyDescent="0.3">
      <c r="A55" s="10">
        <v>14</v>
      </c>
      <c r="B55" s="11">
        <v>0.47188521500000002</v>
      </c>
      <c r="C55" s="11">
        <v>0.25033983700000001</v>
      </c>
      <c r="D55" s="20">
        <v>5.7368370029999998</v>
      </c>
      <c r="E55" s="20">
        <v>5.8149027359999996</v>
      </c>
      <c r="F55" s="20">
        <v>7.8065732999999998E-2</v>
      </c>
      <c r="G55" s="20">
        <v>0.37236134700000001</v>
      </c>
      <c r="H55" s="20">
        <v>0.246972633</v>
      </c>
      <c r="I55" s="20">
        <v>6.061875369</v>
      </c>
      <c r="J55" s="22">
        <v>2</v>
      </c>
      <c r="K55">
        <f t="shared" si="9"/>
        <v>0</v>
      </c>
    </row>
    <row r="56" spans="1:12" ht="15.75" thickBot="1" x14ac:dyDescent="0.3">
      <c r="A56" s="10">
        <v>15</v>
      </c>
      <c r="B56" s="11">
        <v>0.35074111000000002</v>
      </c>
      <c r="C56" s="11">
        <v>0.34923563499999999</v>
      </c>
      <c r="D56" s="20">
        <v>6.0860726380000001</v>
      </c>
      <c r="E56" s="20">
        <v>6.0860726380000001</v>
      </c>
      <c r="F56" s="20">
        <v>0</v>
      </c>
      <c r="G56" s="20">
        <v>0.44956111199999998</v>
      </c>
      <c r="H56" s="20">
        <v>0.19987086900000001</v>
      </c>
      <c r="I56" s="20">
        <v>6.2859435079999999</v>
      </c>
      <c r="J56" s="22">
        <v>0</v>
      </c>
      <c r="K56">
        <f t="shared" si="9"/>
        <v>0</v>
      </c>
    </row>
    <row r="57" spans="1:12" ht="15.75" thickBot="1" x14ac:dyDescent="0.3">
      <c r="A57" s="10">
        <v>16</v>
      </c>
      <c r="B57" s="11">
        <v>0.93810689800000002</v>
      </c>
      <c r="C57" s="11">
        <v>2.1297124000000001E-2</v>
      </c>
      <c r="D57" s="20">
        <v>6.1073697620000003</v>
      </c>
      <c r="E57" s="20">
        <v>6.2859435079999999</v>
      </c>
      <c r="F57" s="20">
        <v>0.17857374500000001</v>
      </c>
      <c r="G57" s="20">
        <v>0.38249678100000001</v>
      </c>
      <c r="H57" s="20">
        <v>0.24025876099999999</v>
      </c>
      <c r="I57" s="20">
        <v>6.5262022679999996</v>
      </c>
      <c r="J57" s="22">
        <v>1</v>
      </c>
      <c r="K57">
        <f t="shared" si="9"/>
        <v>0</v>
      </c>
    </row>
    <row r="58" spans="1:12" ht="15.75" thickBot="1" x14ac:dyDescent="0.3">
      <c r="A58" s="10">
        <v>17</v>
      </c>
      <c r="B58" s="11">
        <v>8.1942072000000005E-2</v>
      </c>
      <c r="C58" s="11">
        <v>0.83391423899999995</v>
      </c>
      <c r="D58" s="20">
        <v>6.9412840019999997</v>
      </c>
      <c r="E58" s="20">
        <v>6.9412840019999997</v>
      </c>
      <c r="F58" s="20">
        <v>0</v>
      </c>
      <c r="G58" s="20">
        <v>9.2590178999999995E-2</v>
      </c>
      <c r="H58" s="20">
        <v>0.59489305000000003</v>
      </c>
      <c r="I58" s="20">
        <v>7.5361770510000001</v>
      </c>
      <c r="J58" s="22">
        <v>0</v>
      </c>
      <c r="K58">
        <f t="shared" si="9"/>
        <v>0</v>
      </c>
    </row>
    <row r="59" spans="1:12" ht="15.75" thickBot="1" x14ac:dyDescent="0.3">
      <c r="A59" s="10">
        <v>18</v>
      </c>
      <c r="B59" s="11">
        <v>0.71323500799999995</v>
      </c>
      <c r="C59" s="11">
        <v>0.112648103</v>
      </c>
      <c r="D59" s="20">
        <v>7.0539321040000003</v>
      </c>
      <c r="E59" s="20">
        <v>7.5361770510000001</v>
      </c>
      <c r="F59" s="20">
        <v>0.48224494699999998</v>
      </c>
      <c r="G59" s="20">
        <v>0.31497544799999999</v>
      </c>
      <c r="H59" s="20">
        <v>0.28881514699999999</v>
      </c>
      <c r="I59" s="20">
        <v>7.8249921980000003</v>
      </c>
      <c r="J59" s="22">
        <v>1</v>
      </c>
      <c r="K59">
        <f t="shared" si="9"/>
        <v>0</v>
      </c>
      <c r="L59">
        <f>COUNTIF(D59,"&gt;I58")</f>
        <v>0</v>
      </c>
    </row>
    <row r="60" spans="1:12" ht="15.75" thickBot="1" x14ac:dyDescent="0.3">
      <c r="A60" s="10">
        <v>19</v>
      </c>
      <c r="B60" s="11">
        <v>0.99528860299999999</v>
      </c>
      <c r="C60" s="11">
        <v>1.574177E-3</v>
      </c>
      <c r="D60" s="20">
        <v>7.0555062810000004</v>
      </c>
      <c r="E60" s="20">
        <v>7.8249921980000003</v>
      </c>
      <c r="F60" s="20">
        <v>0.76948591700000002</v>
      </c>
      <c r="G60" s="20">
        <v>5.3339398000000003E-2</v>
      </c>
      <c r="H60" s="20">
        <v>0.73277001200000003</v>
      </c>
      <c r="I60" s="20">
        <v>8.5577622099999999</v>
      </c>
      <c r="J60" s="22">
        <v>2</v>
      </c>
      <c r="K60">
        <f t="shared" si="9"/>
        <v>0</v>
      </c>
    </row>
    <row r="61" spans="1:12" ht="15.75" thickBot="1" x14ac:dyDescent="0.3">
      <c r="A61" s="10">
        <v>20</v>
      </c>
      <c r="B61" s="11">
        <v>0.88665666700000001</v>
      </c>
      <c r="C61" s="11">
        <v>4.0099148000000001E-2</v>
      </c>
      <c r="D61" s="20">
        <v>7.0956054289999999</v>
      </c>
      <c r="E61" s="20">
        <v>8.5577622099999999</v>
      </c>
      <c r="F61" s="20">
        <v>1.462156781</v>
      </c>
      <c r="G61" s="20">
        <v>0.77604947000000002</v>
      </c>
      <c r="H61" s="20">
        <v>6.3384753000000002E-2</v>
      </c>
      <c r="I61" s="20">
        <v>8.6211469619999992</v>
      </c>
      <c r="J61" s="22">
        <v>3</v>
      </c>
      <c r="K61">
        <f t="shared" si="9"/>
        <v>0</v>
      </c>
    </row>
    <row r="62" spans="1:12" ht="15.75" thickBot="1" x14ac:dyDescent="0.3">
      <c r="A62" s="10">
        <v>21</v>
      </c>
      <c r="B62" s="11">
        <v>0.50952428800000005</v>
      </c>
      <c r="C62" s="11">
        <v>0.22475925199999999</v>
      </c>
      <c r="D62" s="20">
        <v>7.320364681</v>
      </c>
      <c r="E62" s="20">
        <v>8.6211469619999992</v>
      </c>
      <c r="F62" s="20">
        <v>1.300782281</v>
      </c>
      <c r="G62" s="20">
        <v>0.80044727800000004</v>
      </c>
      <c r="H62" s="20">
        <v>5.5646152999999997E-2</v>
      </c>
      <c r="I62" s="20">
        <v>8.6767931150000006</v>
      </c>
      <c r="J62" s="22">
        <v>4</v>
      </c>
      <c r="K62">
        <f t="shared" si="9"/>
        <v>0</v>
      </c>
    </row>
    <row r="63" spans="1:12" ht="15.75" thickBot="1" x14ac:dyDescent="0.3">
      <c r="A63" s="10">
        <v>22</v>
      </c>
      <c r="B63" s="11">
        <v>0.58432742900000001</v>
      </c>
      <c r="C63" s="11">
        <v>0.17909792899999999</v>
      </c>
      <c r="D63" s="20">
        <v>7.4994626100000001</v>
      </c>
      <c r="E63" s="20">
        <v>8.6767931150000006</v>
      </c>
      <c r="F63" s="20">
        <v>1.177330505</v>
      </c>
      <c r="G63" s="20">
        <v>5.1816800000000001E-3</v>
      </c>
      <c r="H63" s="20">
        <v>1.3156564850000001</v>
      </c>
      <c r="I63" s="20">
        <v>9.9924496000000005</v>
      </c>
      <c r="J63" s="22">
        <v>5</v>
      </c>
      <c r="K63">
        <f t="shared" si="9"/>
        <v>0</v>
      </c>
    </row>
    <row r="64" spans="1:12" ht="15.75" thickBot="1" x14ac:dyDescent="0.3">
      <c r="A64" s="10">
        <v>23</v>
      </c>
      <c r="B64" s="11">
        <v>0.436853822</v>
      </c>
      <c r="C64" s="11">
        <v>0.27605221499999999</v>
      </c>
      <c r="D64" s="20">
        <v>7.7755148250000001</v>
      </c>
      <c r="E64" s="20">
        <v>9.9924496000000005</v>
      </c>
      <c r="F64" s="20">
        <v>2.2169347749999999</v>
      </c>
      <c r="G64" s="20">
        <v>0.531858516</v>
      </c>
      <c r="H64" s="20">
        <v>0.157844443</v>
      </c>
      <c r="I64" s="20">
        <v>10.15029404</v>
      </c>
      <c r="J64" s="22">
        <v>5</v>
      </c>
      <c r="K64">
        <f t="shared" si="9"/>
        <v>0</v>
      </c>
    </row>
    <row r="65" spans="1:11" ht="15.75" thickBot="1" x14ac:dyDescent="0.3">
      <c r="A65" s="10">
        <v>24</v>
      </c>
      <c r="B65" s="11">
        <v>0.35157402999999998</v>
      </c>
      <c r="C65" s="11">
        <v>0.34844499299999998</v>
      </c>
      <c r="D65" s="20">
        <v>8.1239598179999994</v>
      </c>
      <c r="E65" s="20">
        <v>10.15029404</v>
      </c>
      <c r="F65" s="20">
        <v>2.0263342249999998</v>
      </c>
      <c r="G65" s="20">
        <v>0.160820558</v>
      </c>
      <c r="H65" s="20">
        <v>0.45686652100000003</v>
      </c>
      <c r="I65" s="20">
        <v>10.607160560000001</v>
      </c>
      <c r="J65" s="22">
        <v>5</v>
      </c>
      <c r="K65">
        <f t="shared" si="9"/>
        <v>0</v>
      </c>
    </row>
    <row r="66" spans="1:11" ht="15.75" thickBot="1" x14ac:dyDescent="0.3">
      <c r="A66" s="10">
        <v>25</v>
      </c>
      <c r="B66" s="11">
        <v>0.221490412</v>
      </c>
      <c r="C66" s="11">
        <v>0.50245865899999997</v>
      </c>
      <c r="D66" s="20">
        <v>8.6264184759999996</v>
      </c>
      <c r="E66" s="20">
        <v>10.607160560000001</v>
      </c>
      <c r="F66" s="20">
        <v>1.980742088</v>
      </c>
      <c r="G66" s="20">
        <v>7.1248607000000005E-2</v>
      </c>
      <c r="H66" s="20">
        <v>0.66039500200000001</v>
      </c>
      <c r="I66" s="20">
        <v>11.267555570000001</v>
      </c>
      <c r="J66" s="22">
        <v>4</v>
      </c>
      <c r="K66">
        <f t="shared" si="9"/>
        <v>0</v>
      </c>
    </row>
    <row r="67" spans="1:11" ht="15.75" thickBot="1" x14ac:dyDescent="0.3">
      <c r="A67" s="10">
        <v>26</v>
      </c>
      <c r="B67" s="11">
        <v>0.47350398500000002</v>
      </c>
      <c r="C67" s="11">
        <v>0.249198317</v>
      </c>
      <c r="D67" s="20">
        <v>8.8756167930000007</v>
      </c>
      <c r="E67" s="20">
        <v>11.267555570000001</v>
      </c>
      <c r="F67" s="20">
        <v>2.3919387730000001</v>
      </c>
      <c r="G67" s="20">
        <v>0.60485446899999995</v>
      </c>
      <c r="H67" s="20">
        <v>0.12569184899999999</v>
      </c>
      <c r="I67" s="20">
        <v>11.39324742</v>
      </c>
      <c r="J67" s="22">
        <v>4</v>
      </c>
      <c r="K67">
        <f t="shared" si="9"/>
        <v>0</v>
      </c>
    </row>
    <row r="68" spans="1:11" ht="15.75" thickBot="1" x14ac:dyDescent="0.3">
      <c r="A68" s="10">
        <v>27</v>
      </c>
      <c r="B68" s="11">
        <v>0.464543174</v>
      </c>
      <c r="C68" s="11">
        <v>0.25556692600000003</v>
      </c>
      <c r="D68" s="20">
        <v>9.1311837189999991</v>
      </c>
      <c r="E68" s="20">
        <v>11.39324742</v>
      </c>
      <c r="F68" s="20">
        <v>2.2620636959999998</v>
      </c>
      <c r="G68" s="20">
        <v>0.94489474799999995</v>
      </c>
      <c r="H68" s="20">
        <v>1.4170434000000001E-2</v>
      </c>
      <c r="I68" s="20">
        <v>11.40741785</v>
      </c>
      <c r="J68" s="22">
        <v>5</v>
      </c>
      <c r="K68">
        <f t="shared" si="9"/>
        <v>0</v>
      </c>
    </row>
    <row r="69" spans="1:11" ht="15.75" thickBot="1" x14ac:dyDescent="0.3">
      <c r="A69" s="10">
        <v>28</v>
      </c>
      <c r="B69" s="11">
        <v>0.49851482600000002</v>
      </c>
      <c r="C69" s="11">
        <v>0.23204064999999999</v>
      </c>
      <c r="D69" s="20">
        <v>9.3632243689999992</v>
      </c>
      <c r="E69" s="20">
        <v>11.40741785</v>
      </c>
      <c r="F69" s="20">
        <v>2.0441934800000001</v>
      </c>
      <c r="G69" s="20">
        <v>0.53306062600000004</v>
      </c>
      <c r="H69" s="20">
        <v>0.15728002899999999</v>
      </c>
      <c r="I69" s="20">
        <v>11.564697880000001</v>
      </c>
      <c r="J69" s="22">
        <v>6</v>
      </c>
      <c r="K69">
        <f t="shared" si="9"/>
        <v>0</v>
      </c>
    </row>
    <row r="70" spans="1:11" ht="15.75" thickBot="1" x14ac:dyDescent="0.3">
      <c r="A70" s="10">
        <v>29</v>
      </c>
      <c r="B70" s="11">
        <v>0.40084542499999998</v>
      </c>
      <c r="C70" s="11">
        <v>0.30472646599999997</v>
      </c>
      <c r="D70" s="20">
        <v>9.6679508349999992</v>
      </c>
      <c r="E70" s="20">
        <v>11.564697880000001</v>
      </c>
      <c r="F70" s="20">
        <v>1.896747043</v>
      </c>
      <c r="G70" s="20">
        <v>0.98077873199999999</v>
      </c>
      <c r="H70" s="20">
        <v>4.8520999999999998E-3</v>
      </c>
      <c r="I70" s="20">
        <v>11.56954998</v>
      </c>
      <c r="J70" s="22">
        <v>7</v>
      </c>
      <c r="K70">
        <f t="shared" si="9"/>
        <v>0</v>
      </c>
    </row>
    <row r="71" spans="1:11" ht="15.75" thickBot="1" x14ac:dyDescent="0.3">
      <c r="A71" s="10">
        <v>30</v>
      </c>
      <c r="B71" s="11">
        <v>0.63861780499999998</v>
      </c>
      <c r="C71" s="11">
        <v>0.14948303900000001</v>
      </c>
      <c r="D71" s="11">
        <v>9.8174338750000008</v>
      </c>
      <c r="E71" s="11">
        <v>11.56954998</v>
      </c>
      <c r="F71" s="11">
        <v>1.7521161030000001</v>
      </c>
      <c r="G71" s="11">
        <v>0.90121681200000003</v>
      </c>
      <c r="H71" s="11">
        <v>2.6002353999999998E-2</v>
      </c>
      <c r="I71" s="11">
        <v>11.59555233</v>
      </c>
      <c r="J71" s="12">
        <v>8</v>
      </c>
      <c r="K71">
        <f t="shared" si="9"/>
        <v>0</v>
      </c>
    </row>
    <row r="72" spans="1:11" x14ac:dyDescent="0.25">
      <c r="F72" s="13">
        <f>SUM(F42:F71)</f>
        <v>22.686329838999999</v>
      </c>
      <c r="H72" s="13">
        <f>SUM(H42:H71)</f>
        <v>7.6621419849999999</v>
      </c>
      <c r="J72" s="14">
        <f>SUM(J42:J71)</f>
        <v>67</v>
      </c>
    </row>
    <row r="73" spans="1:11" x14ac:dyDescent="0.25">
      <c r="A73" s="4" t="s">
        <v>19</v>
      </c>
      <c r="B73" s="5">
        <f>COUNTIF(F42:F71,F42:F71=0)</f>
        <v>0</v>
      </c>
      <c r="F73" s="13">
        <f>F72/I71</f>
        <v>1.9564682382835659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09C8FD36AA1D4F9960D88D87DB03CE" ma:contentTypeVersion="8" ma:contentTypeDescription="Create a new document." ma:contentTypeScope="" ma:versionID="714c31b647fed14dc0f264ea3e3c178a">
  <xsd:schema xmlns:xsd="http://www.w3.org/2001/XMLSchema" xmlns:xs="http://www.w3.org/2001/XMLSchema" xmlns:p="http://schemas.microsoft.com/office/2006/metadata/properties" xmlns:ns3="126422db-5a43-47cb-a6a5-c439afad3e8c" targetNamespace="http://schemas.microsoft.com/office/2006/metadata/properties" ma:root="true" ma:fieldsID="671c22f6fe521fdb372eae2eab998861" ns3:_="">
    <xsd:import namespace="126422db-5a43-47cb-a6a5-c439afad3e8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6422db-5a43-47cb-a6a5-c439afad3e8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C76964F-5A88-425B-AE9B-4DCE86FB0B54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126422db-5a43-47cb-a6a5-c439afad3e8c"/>
    <ds:schemaRef ds:uri="http://purl.org/dc/terms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4970F75-9F98-499D-A758-7B24BDFE534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F1E634B-787C-4F31-881D-334E89C004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6422db-5a43-47cb-a6a5-c439afad3e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Manuel Fernandez Palacios</dc:creator>
  <cp:lastModifiedBy>Juan Manuel Fernandez Palacios</cp:lastModifiedBy>
  <dcterms:created xsi:type="dcterms:W3CDTF">2019-10-30T01:13:32Z</dcterms:created>
  <dcterms:modified xsi:type="dcterms:W3CDTF">2019-11-04T19:21:40Z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0x010100FC09C8FD36AA1D4F9960D88D87DB03CE</vt:lpwstr>
  </property>
</Properties>
</file>